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autoCompressPictures="0" defaultThemeVersion="124226"/>
  <xr:revisionPtr revIDLastSave="0" documentId="8_{4795058C-581A-46D5-94A8-2445A2CC62F0}" xr6:coauthVersionLast="45" xr6:coauthVersionMax="45" xr10:uidLastSave="{00000000-0000-0000-0000-000000000000}"/>
  <bookViews>
    <workbookView xWindow="5985" yWindow="3000" windowWidth="38700" windowHeight="15435" activeTab="3" xr2:uid="{00000000-000D-0000-FFFF-FFFF00000000}"/>
  </bookViews>
  <sheets>
    <sheet name="Income statement" sheetId="3" r:id="rId1"/>
    <sheet name="Balance sheet" sheetId="4" r:id="rId2"/>
    <sheet name="Cash flow" sheetId="5" r:id="rId3"/>
    <sheet name="Segment information" sheetId="6" r:id="rId4"/>
    <sheet name="Report Data" sheetId="1" r:id="rId5"/>
    <sheet name="Report Info" sheetId="2" r:id="rId6"/>
  </sheets>
  <definedNames>
    <definedName name="_xlnm.Print_Area" localSheetId="1">'Balance sheet'!$A$1:$H$36</definedName>
    <definedName name="_xlnm.Print_Area" localSheetId="2">'Cash flow'!$A$1:$H$31</definedName>
    <definedName name="_xlnm.Print_Area" localSheetId="0">'Income statement'!$A$1:$H$26</definedName>
    <definedName name="_xlnm.Print_Area" localSheetId="3">'Segment information'!$A$1:$H$33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6" l="1"/>
  <c r="H32" i="6"/>
  <c r="H31" i="6"/>
  <c r="H27" i="6"/>
  <c r="H26" i="6"/>
  <c r="H25" i="6"/>
  <c r="H24" i="6"/>
  <c r="H23" i="6"/>
  <c r="H22" i="6"/>
  <c r="H21" i="6"/>
  <c r="H20" i="6"/>
  <c r="H17" i="6"/>
  <c r="H16" i="6"/>
  <c r="H15" i="6"/>
  <c r="H14" i="6"/>
  <c r="H13" i="6"/>
  <c r="H12" i="6"/>
  <c r="H11" i="6"/>
  <c r="H10" i="6"/>
  <c r="H7" i="6"/>
  <c r="H28" i="5"/>
  <c r="G28" i="5"/>
  <c r="F28" i="5"/>
  <c r="E28" i="5"/>
  <c r="D28" i="5"/>
  <c r="C28" i="5"/>
  <c r="H27" i="5"/>
  <c r="G27" i="5"/>
  <c r="F27" i="5"/>
  <c r="E27" i="5"/>
  <c r="D27" i="5"/>
  <c r="C27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7" i="6"/>
  <c r="F7" i="6"/>
  <c r="E7" i="6"/>
  <c r="D7" i="6"/>
  <c r="C7" i="6"/>
  <c r="H31" i="5"/>
  <c r="G31" i="5"/>
  <c r="F31" i="5"/>
  <c r="E31" i="5"/>
  <c r="D31" i="5"/>
  <c r="H30" i="5"/>
  <c r="G30" i="5"/>
  <c r="F30" i="5"/>
  <c r="E30" i="5"/>
  <c r="D30" i="5"/>
  <c r="C30" i="5"/>
  <c r="C31" i="5"/>
  <c r="H7" i="5"/>
  <c r="G7" i="5"/>
  <c r="F7" i="5"/>
  <c r="E7" i="5"/>
  <c r="D7" i="5"/>
  <c r="C7" i="5"/>
  <c r="H36" i="4"/>
  <c r="G36" i="4"/>
  <c r="F36" i="4"/>
  <c r="E36" i="4"/>
  <c r="D36" i="4"/>
  <c r="H35" i="4"/>
  <c r="G35" i="4"/>
  <c r="F35" i="4"/>
  <c r="E35" i="4"/>
  <c r="D35" i="4"/>
  <c r="H34" i="4"/>
  <c r="G34" i="4"/>
  <c r="F34" i="4"/>
  <c r="E34" i="4"/>
  <c r="D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E31" i="4"/>
  <c r="D31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H9" i="4"/>
  <c r="G9" i="4"/>
  <c r="F9" i="4"/>
  <c r="E9" i="4"/>
  <c r="D9" i="4"/>
  <c r="C36" i="4"/>
  <c r="C35" i="4"/>
  <c r="C34" i="4"/>
  <c r="C33" i="4"/>
  <c r="C31" i="4"/>
  <c r="C30" i="4"/>
  <c r="C22" i="4"/>
  <c r="C20" i="4"/>
  <c r="C19" i="4"/>
  <c r="C18" i="4"/>
  <c r="C17" i="4"/>
  <c r="C32" i="4"/>
  <c r="C29" i="4"/>
  <c r="C28" i="4"/>
  <c r="C27" i="4"/>
  <c r="C26" i="4"/>
  <c r="C25" i="4"/>
  <c r="C24" i="4"/>
  <c r="C23" i="4"/>
  <c r="C16" i="4"/>
  <c r="C15" i="4"/>
  <c r="C14" i="4"/>
  <c r="C13" i="4"/>
  <c r="C12" i="4"/>
  <c r="C11" i="4"/>
  <c r="C10" i="4"/>
  <c r="C9" i="4"/>
  <c r="H7" i="4"/>
  <c r="G7" i="4"/>
  <c r="F7" i="4"/>
  <c r="E7" i="4"/>
  <c r="D7" i="4"/>
  <c r="C7" i="4"/>
  <c r="H7" i="3"/>
  <c r="G7" i="3"/>
  <c r="F7" i="3"/>
  <c r="E7" i="3"/>
  <c r="D7" i="3"/>
  <c r="C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</calcChain>
</file>

<file path=xl/sharedStrings.xml><?xml version="1.0" encoding="utf-8"?>
<sst xmlns="http://schemas.openxmlformats.org/spreadsheetml/2006/main" count="527" uniqueCount="177">
  <si>
    <t/>
  </si>
  <si>
    <t>Actuals</t>
  </si>
  <si>
    <t>Q1-FY21</t>
  </si>
  <si>
    <t>Q4-FY20</t>
  </si>
  <si>
    <t>Q3-FY20</t>
  </si>
  <si>
    <t>Q2-FY20</t>
  </si>
  <si>
    <t>Q1-FY20</t>
  </si>
  <si>
    <t>Q4-FY19</t>
  </si>
  <si>
    <t>Q3-FY19</t>
  </si>
  <si>
    <t>Q2-FY19</t>
  </si>
  <si>
    <t>Q1-FY19</t>
  </si>
  <si>
    <t>Levels</t>
  </si>
  <si>
    <t>Accounts</t>
  </si>
  <si>
    <t>Display</t>
  </si>
  <si>
    <t>Norske Skog Group (Rollup)</t>
  </si>
  <si>
    <t>Operating revenue</t>
  </si>
  <si>
    <t>Custom</t>
  </si>
  <si>
    <t>Other operating income</t>
  </si>
  <si>
    <t>Total operating Income</t>
  </si>
  <si>
    <t>Distribution costs</t>
  </si>
  <si>
    <t>Cost of materials</t>
  </si>
  <si>
    <t>Employee benifit expenses</t>
  </si>
  <si>
    <t>Other operating expenses</t>
  </si>
  <si>
    <t>EBITDA</t>
  </si>
  <si>
    <t>Restructuring expenses</t>
  </si>
  <si>
    <t>Depreciation</t>
  </si>
  <si>
    <t>Impairments</t>
  </si>
  <si>
    <t>Derivatives and other fair value adjustment</t>
  </si>
  <si>
    <t>Share of profit in associated companies and joint ventures</t>
  </si>
  <si>
    <t>Operating earnings</t>
  </si>
  <si>
    <t>Financial items</t>
  </si>
  <si>
    <t>Profit/loss before income taxes</t>
  </si>
  <si>
    <t>Income taxes</t>
  </si>
  <si>
    <t>Profit/loss after income tax</t>
  </si>
  <si>
    <t>Assets</t>
  </si>
  <si>
    <t xml:space="preserve">  Non-Current Assets</t>
  </si>
  <si>
    <t xml:space="preserve">    Deferred tax assets</t>
  </si>
  <si>
    <t xml:space="preserve">    Intangible assets</t>
  </si>
  <si>
    <t xml:space="preserve">    Property, plant and equipment</t>
  </si>
  <si>
    <t xml:space="preserve">    Shares in subsidiaries</t>
  </si>
  <si>
    <t xml:space="preserve">    Investment in associated companies and Joint Ventures</t>
  </si>
  <si>
    <t xml:space="preserve">    Other non-current assets</t>
  </si>
  <si>
    <t xml:space="preserve">  Total Non-Current Assets</t>
  </si>
  <si>
    <t xml:space="preserve">  Assets Held for Sale</t>
  </si>
  <si>
    <t xml:space="preserve">  Current Assets</t>
  </si>
  <si>
    <t xml:space="preserve">    Inventories</t>
  </si>
  <si>
    <t xml:space="preserve">    Trade and other receivables</t>
  </si>
  <si>
    <t xml:space="preserve">    Other current assets</t>
  </si>
  <si>
    <t xml:space="preserve">    Cash and cash equivalents</t>
  </si>
  <si>
    <t xml:space="preserve">  Total Current Assets</t>
  </si>
  <si>
    <t xml:space="preserve">  Other Assets</t>
  </si>
  <si>
    <t>Total Assets</t>
  </si>
  <si>
    <t>Liabilities and Equities</t>
  </si>
  <si>
    <t xml:space="preserve">  Equity</t>
  </si>
  <si>
    <t xml:space="preserve">    Paid-in-equity</t>
  </si>
  <si>
    <t xml:space="preserve">    Retained earnings and other reserves</t>
  </si>
  <si>
    <t xml:space="preserve">    YTD Earnings(Loss)</t>
  </si>
  <si>
    <t xml:space="preserve">    Non controlling interests</t>
  </si>
  <si>
    <t xml:space="preserve">  Total Equity</t>
  </si>
  <si>
    <t xml:space="preserve">  Liabilities</t>
  </si>
  <si>
    <t xml:space="preserve">    Non-Current Liabilities</t>
  </si>
  <si>
    <t xml:space="preserve">      Employee benefit obligations</t>
  </si>
  <si>
    <t xml:space="preserve">      Deferred tax liability</t>
  </si>
  <si>
    <t xml:space="preserve">      Interest-bearing non-current liabilities</t>
  </si>
  <si>
    <t xml:space="preserve">      Other non-current liabilities</t>
  </si>
  <si>
    <t xml:space="preserve">    Total Non-Current Liabilities</t>
  </si>
  <si>
    <t xml:space="preserve">    Current Liabilities</t>
  </si>
  <si>
    <t xml:space="preserve">      Trade and other payables</t>
  </si>
  <si>
    <t xml:space="preserve">      Tax payable</t>
  </si>
  <si>
    <t xml:space="preserve">      Interest-bearing current liabilities</t>
  </si>
  <si>
    <t xml:space="preserve">      Other current liabilities</t>
  </si>
  <si>
    <t xml:space="preserve">    Total Current Liabilities</t>
  </si>
  <si>
    <t xml:space="preserve">  Total Liabilities</t>
  </si>
  <si>
    <t>Total Liabilities and Equities</t>
  </si>
  <si>
    <t>CF100 - Net cash flow from operating activities</t>
  </si>
  <si>
    <t xml:space="preserve">  Cash generated from operations</t>
  </si>
  <si>
    <t xml:space="preserve">  Cash used in operations</t>
  </si>
  <si>
    <t xml:space="preserve">  Cash from net financial items</t>
  </si>
  <si>
    <t xml:space="preserve">  Taxes paid</t>
  </si>
  <si>
    <t>Total CF100 - Net cash flow from operating activities</t>
  </si>
  <si>
    <t>Account Attributes</t>
  </si>
  <si>
    <t>Group External cash flow reporting</t>
  </si>
  <si>
    <t>Net cash flow from investing activities</t>
  </si>
  <si>
    <t xml:space="preserve">  Purchases of property, plant and equipment and intangible assets</t>
  </si>
  <si>
    <t xml:space="preserve">  Sales of property, plant and equipment and intangible assets</t>
  </si>
  <si>
    <t xml:space="preserve">  Dividend received</t>
  </si>
  <si>
    <t xml:space="preserve">  Purchase of shares in companies</t>
  </si>
  <si>
    <t xml:space="preserve">  Sales of shares in companies</t>
  </si>
  <si>
    <t xml:space="preserve">  Other financial payments</t>
  </si>
  <si>
    <t xml:space="preserve">  Other financial payments received</t>
  </si>
  <si>
    <t>Total Net cash flow from investing activities</t>
  </si>
  <si>
    <t>Net cash flow from financing activities</t>
  </si>
  <si>
    <t xml:space="preserve">  New loans raised</t>
  </si>
  <si>
    <t xml:space="preserve">  Repayments of loans</t>
  </si>
  <si>
    <t xml:space="preserve">  Dividend paid</t>
  </si>
  <si>
    <t xml:space="preserve">  Purchase/sale of treasury shares</t>
  </si>
  <si>
    <t xml:space="preserve">  New equity</t>
  </si>
  <si>
    <t>Total Net cash flow from financing activities</t>
  </si>
  <si>
    <t>Foreign currency effects on cash and cash equivalents</t>
  </si>
  <si>
    <t>Total change in cash and cash equivalents</t>
  </si>
  <si>
    <t>Cash and cash equvivalents OB</t>
  </si>
  <si>
    <t>Cash and cash equvivalents CB</t>
  </si>
  <si>
    <t>Publication Paper Australasia (Rollup)</t>
  </si>
  <si>
    <t>EBITDA %</t>
  </si>
  <si>
    <t>Production volume; Publication Paper</t>
  </si>
  <si>
    <t>Sales volume; Publication paper</t>
  </si>
  <si>
    <t>Production capacity; monthly (The Pulp and Paper Products Council (PPPC)</t>
  </si>
  <si>
    <t>Publication Paper Europe (Rollup)</t>
  </si>
  <si>
    <t>Other Activities (Rollup)</t>
  </si>
  <si>
    <t>Currency:</t>
  </si>
  <si>
    <t>Norway, Krone</t>
  </si>
  <si>
    <t>INCOME STATEMENT</t>
  </si>
  <si>
    <t>NOK MILLION</t>
  </si>
  <si>
    <t>NOK</t>
  </si>
  <si>
    <t>Total operating income</t>
  </si>
  <si>
    <t>Employee benefit expenses</t>
  </si>
  <si>
    <t>Derivatives and other fair value adjustm</t>
  </si>
  <si>
    <t>Share of profit in associated companies</t>
  </si>
  <si>
    <t>Profit/loss for the period</t>
  </si>
  <si>
    <t>BALANCE SHEET</t>
  </si>
  <si>
    <t>Deferred tax asset</t>
  </si>
  <si>
    <t>Intangible assets</t>
  </si>
  <si>
    <t>Property, plant and equipment</t>
  </si>
  <si>
    <t>Other non-current assets</t>
  </si>
  <si>
    <t>Total non-current assets</t>
  </si>
  <si>
    <t>Assets held for sale</t>
  </si>
  <si>
    <t>Inventories</t>
  </si>
  <si>
    <t>Trade and other receivables</t>
  </si>
  <si>
    <t>Cash and cash equivalents</t>
  </si>
  <si>
    <t>Other current assets</t>
  </si>
  <si>
    <t>Total current assets</t>
  </si>
  <si>
    <t>Total assets</t>
  </si>
  <si>
    <t>Paid-in equity</t>
  </si>
  <si>
    <t>Retained earnings and other reserves</t>
  </si>
  <si>
    <t>Total equity</t>
  </si>
  <si>
    <t>Pension obligations</t>
  </si>
  <si>
    <t>Deferred tax liability</t>
  </si>
  <si>
    <t>Interest bearing non-current liabilities</t>
  </si>
  <si>
    <t>Other non-current liabilities</t>
  </si>
  <si>
    <t>Total non-current liabilities</t>
  </si>
  <si>
    <t>Interest-bearing current liabilities</t>
  </si>
  <si>
    <t>Trade and other payables</t>
  </si>
  <si>
    <t>Tax payable</t>
  </si>
  <si>
    <t>Other current liabilities</t>
  </si>
  <si>
    <t>Total current liabilities</t>
  </si>
  <si>
    <t>Total liabilities</t>
  </si>
  <si>
    <t>Total equity and liabilities</t>
  </si>
  <si>
    <t>CASH FLOW</t>
  </si>
  <si>
    <t>Cash generated from operations</t>
  </si>
  <si>
    <t>Cash used in operations</t>
  </si>
  <si>
    <t>Cash from net financial items</t>
  </si>
  <si>
    <t>Taxes paid</t>
  </si>
  <si>
    <t>Net cash flow from operating activities</t>
  </si>
  <si>
    <t>Purchases of property, plant and equipment and intangible assets</t>
  </si>
  <si>
    <t>Sale of property, plant and equipment and intangible assets</t>
  </si>
  <si>
    <t>Purchase of shares in companies and other investments</t>
  </si>
  <si>
    <t>Sales of shares in companies and other investments</t>
  </si>
  <si>
    <t>Net cash from investing activities</t>
  </si>
  <si>
    <t>New loan raised</t>
  </si>
  <si>
    <t>Repayment of loan</t>
  </si>
  <si>
    <t>Dividend paid</t>
  </si>
  <si>
    <t>Net cash from financing activities</t>
  </si>
  <si>
    <t>Foreign currency effects on cach and cash equivalents</t>
  </si>
  <si>
    <t>Total change in cach and cash equivalents</t>
  </si>
  <si>
    <t>SEGMENT INFORMATON</t>
  </si>
  <si>
    <t xml:space="preserve">﻿PUBLICATION PAPER EUROPE   </t>
  </si>
  <si>
    <t>EBITDA margin</t>
  </si>
  <si>
    <t>%</t>
  </si>
  <si>
    <t>Production (1000 tonnes)</t>
  </si>
  <si>
    <t>Tonnes</t>
  </si>
  <si>
    <t>Deliveries (1000 tonnes)</t>
  </si>
  <si>
    <t>Production/capacity</t>
  </si>
  <si>
    <t>﻿PUBLICATION PAPER AUSTRALASIA</t>
  </si>
  <si>
    <t>OTHER ACTIVITIES</t>
  </si>
  <si>
    <t>New equity</t>
  </si>
  <si>
    <t>Cach and cash equivalents at start of period</t>
  </si>
  <si>
    <t>Cach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</si>
</sst>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=0]#,##0;#,##0"/>
    <numFmt numFmtId="165" formatCode="[=0]#,##0.0%;#,##0.0%"/>
    <numFmt numFmtId="166" formatCode="[$-417]mmm\.\ yy;@"/>
    <numFmt numFmtId="167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164" fontId="0" fillId="0" borderId="0" xfId="0" applyNumberFormat="1" applyFont="1"/>
    <xf numFmtId="165" fontId="0" fillId="0" borderId="0" xfId="0" applyNumberFormat="1" applyFont="1"/>
    <xf numFmtId="166" fontId="0" fillId="0" borderId="0" xfId="0" applyNumberFormat="1"/>
    <xf numFmtId="0" fontId="3" fillId="0" borderId="0" xfId="0" applyFont="1"/>
    <xf numFmtId="0" fontId="4" fillId="0" borderId="0" xfId="0" applyFont="1"/>
    <xf numFmtId="166" fontId="1" fillId="0" borderId="0" xfId="0" applyNumberFormat="1" applyFont="1" applyAlignment="1">
      <alignment horizontal="right"/>
    </xf>
    <xf numFmtId="166" fontId="3" fillId="0" borderId="0" xfId="0" applyNumberFormat="1" applyFont="1"/>
    <xf numFmtId="0" fontId="3" fillId="2" borderId="0" xfId="2" applyFill="1"/>
    <xf numFmtId="166" fontId="1" fillId="2" borderId="0" xfId="0" applyNumberFormat="1" applyFont="1" applyFill="1" applyAlignment="1">
      <alignment horizontal="right"/>
    </xf>
    <xf numFmtId="22" fontId="3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0" fontId="1" fillId="0" borderId="0" xfId="0" applyFont="1"/>
    <xf numFmtId="4" fontId="3" fillId="0" borderId="0" xfId="0" applyNumberFormat="1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3" fontId="2" fillId="0" borderId="0" xfId="0" applyNumberFormat="1" applyFont="1"/>
    <xf numFmtId="0" fontId="1" fillId="0" borderId="0" xfId="0" applyFont="1" applyAlignment="1">
      <alignment wrapText="1"/>
    </xf>
    <xf numFmtId="9" fontId="2" fillId="0" borderId="0" xfId="1" applyFont="1"/>
    <xf numFmtId="167" fontId="2" fillId="0" borderId="0" xfId="0" applyNumberFormat="1" applyFont="1"/>
    <xf numFmtId="1" fontId="2" fillId="0" borderId="0" xfId="0" applyNumberFormat="1" applyFont="1"/>
    <xf numFmtId="0" fontId="0" fillId="0" borderId="0" xfId="0"/>
  </cellXfs>
  <cellStyles count="3">
    <cellStyle name="MAND_x000d_CHECK.COMMAND_x000e_RENAME.COMMAND_x0008_SHOW.BAR_x000b_DELETE.MENU_x000e_DELETE.COMMAND_x000e_GET.CHA" xfId="2" xr:uid="{63E40DBB-FF23-43A7-9426-B7B7AEFAC34E}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76735E9-5331-4BA8-9B32-6D81705B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348DAA-F8D4-49F9-8454-5A27CB1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38A7C-850B-496B-8DD0-31D1DCD0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8CC320-18A2-45A8-83E5-091A592C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22DB-E434-41E7-B412-EF773ADACFB8}">
  <sheetPr>
    <pageSetUpPr fitToPage="1"/>
  </sheetPr>
  <dimension ref="A1:HT84"/>
  <sheetViews>
    <sheetView workbookViewId="0">
      <selection activeCell="K21" sqref="K21"/>
    </sheetView>
  </sheetViews>
  <sheetFormatPr defaultRowHeight="12.75" x14ac:dyDescent="0.2"/>
  <cols>
    <col min="1" max="1" width="55.7109375" style="4" bestFit="1" customWidth="1"/>
    <col min="2" max="2" width="5" style="4" bestFit="1" customWidth="1"/>
    <col min="3" max="3" width="12.7109375" style="4" bestFit="1" customWidth="1"/>
    <col min="4" max="8" width="10.140625" style="4" bestFit="1" customWidth="1"/>
    <col min="9" max="10" width="9.140625" style="4"/>
    <col min="11" max="11" width="15.42578125" style="4" bestFit="1" customWidth="1"/>
    <col min="12" max="229" width="9.140625" style="4"/>
    <col min="230" max="230" width="55.7109375" style="4" bestFit="1" customWidth="1"/>
    <col min="231" max="231" width="5" style="4" bestFit="1" customWidth="1"/>
    <col min="232" max="264" width="10.140625" style="4" bestFit="1" customWidth="1"/>
    <col min="265" max="266" width="9.140625" style="4"/>
    <col min="267" max="267" width="15.42578125" style="4" bestFit="1" customWidth="1"/>
    <col min="268" max="485" width="9.140625" style="4"/>
    <col min="486" max="486" width="55.7109375" style="4" bestFit="1" customWidth="1"/>
    <col min="487" max="487" width="5" style="4" bestFit="1" customWidth="1"/>
    <col min="488" max="520" width="10.140625" style="4" bestFit="1" customWidth="1"/>
    <col min="521" max="522" width="9.140625" style="4"/>
    <col min="523" max="523" width="15.42578125" style="4" bestFit="1" customWidth="1"/>
    <col min="524" max="741" width="9.140625" style="4"/>
    <col min="742" max="742" width="55.7109375" style="4" bestFit="1" customWidth="1"/>
    <col min="743" max="743" width="5" style="4" bestFit="1" customWidth="1"/>
    <col min="744" max="776" width="10.140625" style="4" bestFit="1" customWidth="1"/>
    <col min="777" max="778" width="9.140625" style="4"/>
    <col min="779" max="779" width="15.42578125" style="4" bestFit="1" customWidth="1"/>
    <col min="780" max="997" width="9.140625" style="4"/>
    <col min="998" max="998" width="55.7109375" style="4" bestFit="1" customWidth="1"/>
    <col min="999" max="999" width="5" style="4" bestFit="1" customWidth="1"/>
    <col min="1000" max="1032" width="10.140625" style="4" bestFit="1" customWidth="1"/>
    <col min="1033" max="1034" width="9.140625" style="4"/>
    <col min="1035" max="1035" width="15.42578125" style="4" bestFit="1" customWidth="1"/>
    <col min="1036" max="1253" width="9.140625" style="4"/>
    <col min="1254" max="1254" width="55.7109375" style="4" bestFit="1" customWidth="1"/>
    <col min="1255" max="1255" width="5" style="4" bestFit="1" customWidth="1"/>
    <col min="1256" max="1288" width="10.140625" style="4" bestFit="1" customWidth="1"/>
    <col min="1289" max="1290" width="9.140625" style="4"/>
    <col min="1291" max="1291" width="15.42578125" style="4" bestFit="1" customWidth="1"/>
    <col min="1292" max="1509" width="9.140625" style="4"/>
    <col min="1510" max="1510" width="55.7109375" style="4" bestFit="1" customWidth="1"/>
    <col min="1511" max="1511" width="5" style="4" bestFit="1" customWidth="1"/>
    <col min="1512" max="1544" width="10.140625" style="4" bestFit="1" customWidth="1"/>
    <col min="1545" max="1546" width="9.140625" style="4"/>
    <col min="1547" max="1547" width="15.42578125" style="4" bestFit="1" customWidth="1"/>
    <col min="1548" max="1765" width="9.140625" style="4"/>
    <col min="1766" max="1766" width="55.7109375" style="4" bestFit="1" customWidth="1"/>
    <col min="1767" max="1767" width="5" style="4" bestFit="1" customWidth="1"/>
    <col min="1768" max="1800" width="10.140625" style="4" bestFit="1" customWidth="1"/>
    <col min="1801" max="1802" width="9.140625" style="4"/>
    <col min="1803" max="1803" width="15.42578125" style="4" bestFit="1" customWidth="1"/>
    <col min="1804" max="2021" width="9.140625" style="4"/>
    <col min="2022" max="2022" width="55.7109375" style="4" bestFit="1" customWidth="1"/>
    <col min="2023" max="2023" width="5" style="4" bestFit="1" customWidth="1"/>
    <col min="2024" max="2056" width="10.140625" style="4" bestFit="1" customWidth="1"/>
    <col min="2057" max="2058" width="9.140625" style="4"/>
    <col min="2059" max="2059" width="15.42578125" style="4" bestFit="1" customWidth="1"/>
    <col min="2060" max="2277" width="9.140625" style="4"/>
    <col min="2278" max="2278" width="55.7109375" style="4" bestFit="1" customWidth="1"/>
    <col min="2279" max="2279" width="5" style="4" bestFit="1" customWidth="1"/>
    <col min="2280" max="2312" width="10.140625" style="4" bestFit="1" customWidth="1"/>
    <col min="2313" max="2314" width="9.140625" style="4"/>
    <col min="2315" max="2315" width="15.42578125" style="4" bestFit="1" customWidth="1"/>
    <col min="2316" max="2533" width="9.140625" style="4"/>
    <col min="2534" max="2534" width="55.7109375" style="4" bestFit="1" customWidth="1"/>
    <col min="2535" max="2535" width="5" style="4" bestFit="1" customWidth="1"/>
    <col min="2536" max="2568" width="10.140625" style="4" bestFit="1" customWidth="1"/>
    <col min="2569" max="2570" width="9.140625" style="4"/>
    <col min="2571" max="2571" width="15.42578125" style="4" bestFit="1" customWidth="1"/>
    <col min="2572" max="2789" width="9.140625" style="4"/>
    <col min="2790" max="2790" width="55.7109375" style="4" bestFit="1" customWidth="1"/>
    <col min="2791" max="2791" width="5" style="4" bestFit="1" customWidth="1"/>
    <col min="2792" max="2824" width="10.140625" style="4" bestFit="1" customWidth="1"/>
    <col min="2825" max="2826" width="9.140625" style="4"/>
    <col min="2827" max="2827" width="15.42578125" style="4" bestFit="1" customWidth="1"/>
    <col min="2828" max="3045" width="9.140625" style="4"/>
    <col min="3046" max="3046" width="55.7109375" style="4" bestFit="1" customWidth="1"/>
    <col min="3047" max="3047" width="5" style="4" bestFit="1" customWidth="1"/>
    <col min="3048" max="3080" width="10.140625" style="4" bestFit="1" customWidth="1"/>
    <col min="3081" max="3082" width="9.140625" style="4"/>
    <col min="3083" max="3083" width="15.42578125" style="4" bestFit="1" customWidth="1"/>
    <col min="3084" max="3301" width="9.140625" style="4"/>
    <col min="3302" max="3302" width="55.7109375" style="4" bestFit="1" customWidth="1"/>
    <col min="3303" max="3303" width="5" style="4" bestFit="1" customWidth="1"/>
    <col min="3304" max="3336" width="10.140625" style="4" bestFit="1" customWidth="1"/>
    <col min="3337" max="3338" width="9.140625" style="4"/>
    <col min="3339" max="3339" width="15.42578125" style="4" bestFit="1" customWidth="1"/>
    <col min="3340" max="3557" width="9.140625" style="4"/>
    <col min="3558" max="3558" width="55.7109375" style="4" bestFit="1" customWidth="1"/>
    <col min="3559" max="3559" width="5" style="4" bestFit="1" customWidth="1"/>
    <col min="3560" max="3592" width="10.140625" style="4" bestFit="1" customWidth="1"/>
    <col min="3593" max="3594" width="9.140625" style="4"/>
    <col min="3595" max="3595" width="15.42578125" style="4" bestFit="1" customWidth="1"/>
    <col min="3596" max="3813" width="9.140625" style="4"/>
    <col min="3814" max="3814" width="55.7109375" style="4" bestFit="1" customWidth="1"/>
    <col min="3815" max="3815" width="5" style="4" bestFit="1" customWidth="1"/>
    <col min="3816" max="3848" width="10.140625" style="4" bestFit="1" customWidth="1"/>
    <col min="3849" max="3850" width="9.140625" style="4"/>
    <col min="3851" max="3851" width="15.42578125" style="4" bestFit="1" customWidth="1"/>
    <col min="3852" max="4069" width="9.140625" style="4"/>
    <col min="4070" max="4070" width="55.7109375" style="4" bestFit="1" customWidth="1"/>
    <col min="4071" max="4071" width="5" style="4" bestFit="1" customWidth="1"/>
    <col min="4072" max="4104" width="10.140625" style="4" bestFit="1" customWidth="1"/>
    <col min="4105" max="4106" width="9.140625" style="4"/>
    <col min="4107" max="4107" width="15.42578125" style="4" bestFit="1" customWidth="1"/>
    <col min="4108" max="4325" width="9.140625" style="4"/>
    <col min="4326" max="4326" width="55.7109375" style="4" bestFit="1" customWidth="1"/>
    <col min="4327" max="4327" width="5" style="4" bestFit="1" customWidth="1"/>
    <col min="4328" max="4360" width="10.140625" style="4" bestFit="1" customWidth="1"/>
    <col min="4361" max="4362" width="9.140625" style="4"/>
    <col min="4363" max="4363" width="15.42578125" style="4" bestFit="1" customWidth="1"/>
    <col min="4364" max="4581" width="9.140625" style="4"/>
    <col min="4582" max="4582" width="55.7109375" style="4" bestFit="1" customWidth="1"/>
    <col min="4583" max="4583" width="5" style="4" bestFit="1" customWidth="1"/>
    <col min="4584" max="4616" width="10.140625" style="4" bestFit="1" customWidth="1"/>
    <col min="4617" max="4618" width="9.140625" style="4"/>
    <col min="4619" max="4619" width="15.42578125" style="4" bestFit="1" customWidth="1"/>
    <col min="4620" max="4837" width="9.140625" style="4"/>
    <col min="4838" max="4838" width="55.7109375" style="4" bestFit="1" customWidth="1"/>
    <col min="4839" max="4839" width="5" style="4" bestFit="1" customWidth="1"/>
    <col min="4840" max="4872" width="10.140625" style="4" bestFit="1" customWidth="1"/>
    <col min="4873" max="4874" width="9.140625" style="4"/>
    <col min="4875" max="4875" width="15.42578125" style="4" bestFit="1" customWidth="1"/>
    <col min="4876" max="5093" width="9.140625" style="4"/>
    <col min="5094" max="5094" width="55.7109375" style="4" bestFit="1" customWidth="1"/>
    <col min="5095" max="5095" width="5" style="4" bestFit="1" customWidth="1"/>
    <col min="5096" max="5128" width="10.140625" style="4" bestFit="1" customWidth="1"/>
    <col min="5129" max="5130" width="9.140625" style="4"/>
    <col min="5131" max="5131" width="15.42578125" style="4" bestFit="1" customWidth="1"/>
    <col min="5132" max="5349" width="9.140625" style="4"/>
    <col min="5350" max="5350" width="55.7109375" style="4" bestFit="1" customWidth="1"/>
    <col min="5351" max="5351" width="5" style="4" bestFit="1" customWidth="1"/>
    <col min="5352" max="5384" width="10.140625" style="4" bestFit="1" customWidth="1"/>
    <col min="5385" max="5386" width="9.140625" style="4"/>
    <col min="5387" max="5387" width="15.42578125" style="4" bestFit="1" customWidth="1"/>
    <col min="5388" max="5605" width="9.140625" style="4"/>
    <col min="5606" max="5606" width="55.7109375" style="4" bestFit="1" customWidth="1"/>
    <col min="5607" max="5607" width="5" style="4" bestFit="1" customWidth="1"/>
    <col min="5608" max="5640" width="10.140625" style="4" bestFit="1" customWidth="1"/>
    <col min="5641" max="5642" width="9.140625" style="4"/>
    <col min="5643" max="5643" width="15.42578125" style="4" bestFit="1" customWidth="1"/>
    <col min="5644" max="5861" width="9.140625" style="4"/>
    <col min="5862" max="5862" width="55.7109375" style="4" bestFit="1" customWidth="1"/>
    <col min="5863" max="5863" width="5" style="4" bestFit="1" customWidth="1"/>
    <col min="5864" max="5896" width="10.140625" style="4" bestFit="1" customWidth="1"/>
    <col min="5897" max="5898" width="9.140625" style="4"/>
    <col min="5899" max="5899" width="15.42578125" style="4" bestFit="1" customWidth="1"/>
    <col min="5900" max="6117" width="9.140625" style="4"/>
    <col min="6118" max="6118" width="55.7109375" style="4" bestFit="1" customWidth="1"/>
    <col min="6119" max="6119" width="5" style="4" bestFit="1" customWidth="1"/>
    <col min="6120" max="6152" width="10.140625" style="4" bestFit="1" customWidth="1"/>
    <col min="6153" max="6154" width="9.140625" style="4"/>
    <col min="6155" max="6155" width="15.42578125" style="4" bestFit="1" customWidth="1"/>
    <col min="6156" max="6373" width="9.140625" style="4"/>
    <col min="6374" max="6374" width="55.7109375" style="4" bestFit="1" customWidth="1"/>
    <col min="6375" max="6375" width="5" style="4" bestFit="1" customWidth="1"/>
    <col min="6376" max="6408" width="10.140625" style="4" bestFit="1" customWidth="1"/>
    <col min="6409" max="6410" width="9.140625" style="4"/>
    <col min="6411" max="6411" width="15.42578125" style="4" bestFit="1" customWidth="1"/>
    <col min="6412" max="6629" width="9.140625" style="4"/>
    <col min="6630" max="6630" width="55.7109375" style="4" bestFit="1" customWidth="1"/>
    <col min="6631" max="6631" width="5" style="4" bestFit="1" customWidth="1"/>
    <col min="6632" max="6664" width="10.140625" style="4" bestFit="1" customWidth="1"/>
    <col min="6665" max="6666" width="9.140625" style="4"/>
    <col min="6667" max="6667" width="15.42578125" style="4" bestFit="1" customWidth="1"/>
    <col min="6668" max="6885" width="9.140625" style="4"/>
    <col min="6886" max="6886" width="55.7109375" style="4" bestFit="1" customWidth="1"/>
    <col min="6887" max="6887" width="5" style="4" bestFit="1" customWidth="1"/>
    <col min="6888" max="6920" width="10.140625" style="4" bestFit="1" customWidth="1"/>
    <col min="6921" max="6922" width="9.140625" style="4"/>
    <col min="6923" max="6923" width="15.42578125" style="4" bestFit="1" customWidth="1"/>
    <col min="6924" max="7141" width="9.140625" style="4"/>
    <col min="7142" max="7142" width="55.7109375" style="4" bestFit="1" customWidth="1"/>
    <col min="7143" max="7143" width="5" style="4" bestFit="1" customWidth="1"/>
    <col min="7144" max="7176" width="10.140625" style="4" bestFit="1" customWidth="1"/>
    <col min="7177" max="7178" width="9.140625" style="4"/>
    <col min="7179" max="7179" width="15.42578125" style="4" bestFit="1" customWidth="1"/>
    <col min="7180" max="7397" width="9.140625" style="4"/>
    <col min="7398" max="7398" width="55.7109375" style="4" bestFit="1" customWidth="1"/>
    <col min="7399" max="7399" width="5" style="4" bestFit="1" customWidth="1"/>
    <col min="7400" max="7432" width="10.140625" style="4" bestFit="1" customWidth="1"/>
    <col min="7433" max="7434" width="9.140625" style="4"/>
    <col min="7435" max="7435" width="15.42578125" style="4" bestFit="1" customWidth="1"/>
    <col min="7436" max="7653" width="9.140625" style="4"/>
    <col min="7654" max="7654" width="55.7109375" style="4" bestFit="1" customWidth="1"/>
    <col min="7655" max="7655" width="5" style="4" bestFit="1" customWidth="1"/>
    <col min="7656" max="7688" width="10.140625" style="4" bestFit="1" customWidth="1"/>
    <col min="7689" max="7690" width="9.140625" style="4"/>
    <col min="7691" max="7691" width="15.42578125" style="4" bestFit="1" customWidth="1"/>
    <col min="7692" max="7909" width="9.140625" style="4"/>
    <col min="7910" max="7910" width="55.7109375" style="4" bestFit="1" customWidth="1"/>
    <col min="7911" max="7911" width="5" style="4" bestFit="1" customWidth="1"/>
    <col min="7912" max="7944" width="10.140625" style="4" bestFit="1" customWidth="1"/>
    <col min="7945" max="7946" width="9.140625" style="4"/>
    <col min="7947" max="7947" width="15.42578125" style="4" bestFit="1" customWidth="1"/>
    <col min="7948" max="8165" width="9.140625" style="4"/>
    <col min="8166" max="8166" width="55.7109375" style="4" bestFit="1" customWidth="1"/>
    <col min="8167" max="8167" width="5" style="4" bestFit="1" customWidth="1"/>
    <col min="8168" max="8200" width="10.140625" style="4" bestFit="1" customWidth="1"/>
    <col min="8201" max="8202" width="9.140625" style="4"/>
    <col min="8203" max="8203" width="15.42578125" style="4" bestFit="1" customWidth="1"/>
    <col min="8204" max="8421" width="9.140625" style="4"/>
    <col min="8422" max="8422" width="55.7109375" style="4" bestFit="1" customWidth="1"/>
    <col min="8423" max="8423" width="5" style="4" bestFit="1" customWidth="1"/>
    <col min="8424" max="8456" width="10.140625" style="4" bestFit="1" customWidth="1"/>
    <col min="8457" max="8458" width="9.140625" style="4"/>
    <col min="8459" max="8459" width="15.42578125" style="4" bestFit="1" customWidth="1"/>
    <col min="8460" max="8677" width="9.140625" style="4"/>
    <col min="8678" max="8678" width="55.7109375" style="4" bestFit="1" customWidth="1"/>
    <col min="8679" max="8679" width="5" style="4" bestFit="1" customWidth="1"/>
    <col min="8680" max="8712" width="10.140625" style="4" bestFit="1" customWidth="1"/>
    <col min="8713" max="8714" width="9.140625" style="4"/>
    <col min="8715" max="8715" width="15.42578125" style="4" bestFit="1" customWidth="1"/>
    <col min="8716" max="8933" width="9.140625" style="4"/>
    <col min="8934" max="8934" width="55.7109375" style="4" bestFit="1" customWidth="1"/>
    <col min="8935" max="8935" width="5" style="4" bestFit="1" customWidth="1"/>
    <col min="8936" max="8968" width="10.140625" style="4" bestFit="1" customWidth="1"/>
    <col min="8969" max="8970" width="9.140625" style="4"/>
    <col min="8971" max="8971" width="15.42578125" style="4" bestFit="1" customWidth="1"/>
    <col min="8972" max="9189" width="9.140625" style="4"/>
    <col min="9190" max="9190" width="55.7109375" style="4" bestFit="1" customWidth="1"/>
    <col min="9191" max="9191" width="5" style="4" bestFit="1" customWidth="1"/>
    <col min="9192" max="9224" width="10.140625" style="4" bestFit="1" customWidth="1"/>
    <col min="9225" max="9226" width="9.140625" style="4"/>
    <col min="9227" max="9227" width="15.42578125" style="4" bestFit="1" customWidth="1"/>
    <col min="9228" max="9445" width="9.140625" style="4"/>
    <col min="9446" max="9446" width="55.7109375" style="4" bestFit="1" customWidth="1"/>
    <col min="9447" max="9447" width="5" style="4" bestFit="1" customWidth="1"/>
    <col min="9448" max="9480" width="10.140625" style="4" bestFit="1" customWidth="1"/>
    <col min="9481" max="9482" width="9.140625" style="4"/>
    <col min="9483" max="9483" width="15.42578125" style="4" bestFit="1" customWidth="1"/>
    <col min="9484" max="9701" width="9.140625" style="4"/>
    <col min="9702" max="9702" width="55.7109375" style="4" bestFit="1" customWidth="1"/>
    <col min="9703" max="9703" width="5" style="4" bestFit="1" customWidth="1"/>
    <col min="9704" max="9736" width="10.140625" style="4" bestFit="1" customWidth="1"/>
    <col min="9737" max="9738" width="9.140625" style="4"/>
    <col min="9739" max="9739" width="15.42578125" style="4" bestFit="1" customWidth="1"/>
    <col min="9740" max="9957" width="9.140625" style="4"/>
    <col min="9958" max="9958" width="55.7109375" style="4" bestFit="1" customWidth="1"/>
    <col min="9959" max="9959" width="5" style="4" bestFit="1" customWidth="1"/>
    <col min="9960" max="9992" width="10.140625" style="4" bestFit="1" customWidth="1"/>
    <col min="9993" max="9994" width="9.140625" style="4"/>
    <col min="9995" max="9995" width="15.42578125" style="4" bestFit="1" customWidth="1"/>
    <col min="9996" max="10213" width="9.140625" style="4"/>
    <col min="10214" max="10214" width="55.7109375" style="4" bestFit="1" customWidth="1"/>
    <col min="10215" max="10215" width="5" style="4" bestFit="1" customWidth="1"/>
    <col min="10216" max="10248" width="10.140625" style="4" bestFit="1" customWidth="1"/>
    <col min="10249" max="10250" width="9.140625" style="4"/>
    <col min="10251" max="10251" width="15.42578125" style="4" bestFit="1" customWidth="1"/>
    <col min="10252" max="10469" width="9.140625" style="4"/>
    <col min="10470" max="10470" width="55.7109375" style="4" bestFit="1" customWidth="1"/>
    <col min="10471" max="10471" width="5" style="4" bestFit="1" customWidth="1"/>
    <col min="10472" max="10504" width="10.140625" style="4" bestFit="1" customWidth="1"/>
    <col min="10505" max="10506" width="9.140625" style="4"/>
    <col min="10507" max="10507" width="15.42578125" style="4" bestFit="1" customWidth="1"/>
    <col min="10508" max="10725" width="9.140625" style="4"/>
    <col min="10726" max="10726" width="55.7109375" style="4" bestFit="1" customWidth="1"/>
    <col min="10727" max="10727" width="5" style="4" bestFit="1" customWidth="1"/>
    <col min="10728" max="10760" width="10.140625" style="4" bestFit="1" customWidth="1"/>
    <col min="10761" max="10762" width="9.140625" style="4"/>
    <col min="10763" max="10763" width="15.42578125" style="4" bestFit="1" customWidth="1"/>
    <col min="10764" max="10981" width="9.140625" style="4"/>
    <col min="10982" max="10982" width="55.7109375" style="4" bestFit="1" customWidth="1"/>
    <col min="10983" max="10983" width="5" style="4" bestFit="1" customWidth="1"/>
    <col min="10984" max="11016" width="10.140625" style="4" bestFit="1" customWidth="1"/>
    <col min="11017" max="11018" width="9.140625" style="4"/>
    <col min="11019" max="11019" width="15.42578125" style="4" bestFit="1" customWidth="1"/>
    <col min="11020" max="11237" width="9.140625" style="4"/>
    <col min="11238" max="11238" width="55.7109375" style="4" bestFit="1" customWidth="1"/>
    <col min="11239" max="11239" width="5" style="4" bestFit="1" customWidth="1"/>
    <col min="11240" max="11272" width="10.140625" style="4" bestFit="1" customWidth="1"/>
    <col min="11273" max="11274" width="9.140625" style="4"/>
    <col min="11275" max="11275" width="15.42578125" style="4" bestFit="1" customWidth="1"/>
    <col min="11276" max="11493" width="9.140625" style="4"/>
    <col min="11494" max="11494" width="55.7109375" style="4" bestFit="1" customWidth="1"/>
    <col min="11495" max="11495" width="5" style="4" bestFit="1" customWidth="1"/>
    <col min="11496" max="11528" width="10.140625" style="4" bestFit="1" customWidth="1"/>
    <col min="11529" max="11530" width="9.140625" style="4"/>
    <col min="11531" max="11531" width="15.42578125" style="4" bestFit="1" customWidth="1"/>
    <col min="11532" max="11749" width="9.140625" style="4"/>
    <col min="11750" max="11750" width="55.7109375" style="4" bestFit="1" customWidth="1"/>
    <col min="11751" max="11751" width="5" style="4" bestFit="1" customWidth="1"/>
    <col min="11752" max="11784" width="10.140625" style="4" bestFit="1" customWidth="1"/>
    <col min="11785" max="11786" width="9.140625" style="4"/>
    <col min="11787" max="11787" width="15.42578125" style="4" bestFit="1" customWidth="1"/>
    <col min="11788" max="12005" width="9.140625" style="4"/>
    <col min="12006" max="12006" width="55.7109375" style="4" bestFit="1" customWidth="1"/>
    <col min="12007" max="12007" width="5" style="4" bestFit="1" customWidth="1"/>
    <col min="12008" max="12040" width="10.140625" style="4" bestFit="1" customWidth="1"/>
    <col min="12041" max="12042" width="9.140625" style="4"/>
    <col min="12043" max="12043" width="15.42578125" style="4" bestFit="1" customWidth="1"/>
    <col min="12044" max="12261" width="9.140625" style="4"/>
    <col min="12262" max="12262" width="55.7109375" style="4" bestFit="1" customWidth="1"/>
    <col min="12263" max="12263" width="5" style="4" bestFit="1" customWidth="1"/>
    <col min="12264" max="12296" width="10.140625" style="4" bestFit="1" customWidth="1"/>
    <col min="12297" max="12298" width="9.140625" style="4"/>
    <col min="12299" max="12299" width="15.42578125" style="4" bestFit="1" customWidth="1"/>
    <col min="12300" max="12517" width="9.140625" style="4"/>
    <col min="12518" max="12518" width="55.7109375" style="4" bestFit="1" customWidth="1"/>
    <col min="12519" max="12519" width="5" style="4" bestFit="1" customWidth="1"/>
    <col min="12520" max="12552" width="10.140625" style="4" bestFit="1" customWidth="1"/>
    <col min="12553" max="12554" width="9.140625" style="4"/>
    <col min="12555" max="12555" width="15.42578125" style="4" bestFit="1" customWidth="1"/>
    <col min="12556" max="12773" width="9.140625" style="4"/>
    <col min="12774" max="12774" width="55.7109375" style="4" bestFit="1" customWidth="1"/>
    <col min="12775" max="12775" width="5" style="4" bestFit="1" customWidth="1"/>
    <col min="12776" max="12808" width="10.140625" style="4" bestFit="1" customWidth="1"/>
    <col min="12809" max="12810" width="9.140625" style="4"/>
    <col min="12811" max="12811" width="15.42578125" style="4" bestFit="1" customWidth="1"/>
    <col min="12812" max="13029" width="9.140625" style="4"/>
    <col min="13030" max="13030" width="55.7109375" style="4" bestFit="1" customWidth="1"/>
    <col min="13031" max="13031" width="5" style="4" bestFit="1" customWidth="1"/>
    <col min="13032" max="13064" width="10.140625" style="4" bestFit="1" customWidth="1"/>
    <col min="13065" max="13066" width="9.140625" style="4"/>
    <col min="13067" max="13067" width="15.42578125" style="4" bestFit="1" customWidth="1"/>
    <col min="13068" max="13285" width="9.140625" style="4"/>
    <col min="13286" max="13286" width="55.7109375" style="4" bestFit="1" customWidth="1"/>
    <col min="13287" max="13287" width="5" style="4" bestFit="1" customWidth="1"/>
    <col min="13288" max="13320" width="10.140625" style="4" bestFit="1" customWidth="1"/>
    <col min="13321" max="13322" width="9.140625" style="4"/>
    <col min="13323" max="13323" width="15.42578125" style="4" bestFit="1" customWidth="1"/>
    <col min="13324" max="13541" width="9.140625" style="4"/>
    <col min="13542" max="13542" width="55.7109375" style="4" bestFit="1" customWidth="1"/>
    <col min="13543" max="13543" width="5" style="4" bestFit="1" customWidth="1"/>
    <col min="13544" max="13576" width="10.140625" style="4" bestFit="1" customWidth="1"/>
    <col min="13577" max="13578" width="9.140625" style="4"/>
    <col min="13579" max="13579" width="15.42578125" style="4" bestFit="1" customWidth="1"/>
    <col min="13580" max="13797" width="9.140625" style="4"/>
    <col min="13798" max="13798" width="55.7109375" style="4" bestFit="1" customWidth="1"/>
    <col min="13799" max="13799" width="5" style="4" bestFit="1" customWidth="1"/>
    <col min="13800" max="13832" width="10.140625" style="4" bestFit="1" customWidth="1"/>
    <col min="13833" max="13834" width="9.140625" style="4"/>
    <col min="13835" max="13835" width="15.42578125" style="4" bestFit="1" customWidth="1"/>
    <col min="13836" max="14053" width="9.140625" style="4"/>
    <col min="14054" max="14054" width="55.7109375" style="4" bestFit="1" customWidth="1"/>
    <col min="14055" max="14055" width="5" style="4" bestFit="1" customWidth="1"/>
    <col min="14056" max="14088" width="10.140625" style="4" bestFit="1" customWidth="1"/>
    <col min="14089" max="14090" width="9.140625" style="4"/>
    <col min="14091" max="14091" width="15.42578125" style="4" bestFit="1" customWidth="1"/>
    <col min="14092" max="14309" width="9.140625" style="4"/>
    <col min="14310" max="14310" width="55.7109375" style="4" bestFit="1" customWidth="1"/>
    <col min="14311" max="14311" width="5" style="4" bestFit="1" customWidth="1"/>
    <col min="14312" max="14344" width="10.140625" style="4" bestFit="1" customWidth="1"/>
    <col min="14345" max="14346" width="9.140625" style="4"/>
    <col min="14347" max="14347" width="15.42578125" style="4" bestFit="1" customWidth="1"/>
    <col min="14348" max="14565" width="9.140625" style="4"/>
    <col min="14566" max="14566" width="55.7109375" style="4" bestFit="1" customWidth="1"/>
    <col min="14567" max="14567" width="5" style="4" bestFit="1" customWidth="1"/>
    <col min="14568" max="14600" width="10.140625" style="4" bestFit="1" customWidth="1"/>
    <col min="14601" max="14602" width="9.140625" style="4"/>
    <col min="14603" max="14603" width="15.42578125" style="4" bestFit="1" customWidth="1"/>
    <col min="14604" max="14821" width="9.140625" style="4"/>
    <col min="14822" max="14822" width="55.7109375" style="4" bestFit="1" customWidth="1"/>
    <col min="14823" max="14823" width="5" style="4" bestFit="1" customWidth="1"/>
    <col min="14824" max="14856" width="10.140625" style="4" bestFit="1" customWidth="1"/>
    <col min="14857" max="14858" width="9.140625" style="4"/>
    <col min="14859" max="14859" width="15.42578125" style="4" bestFit="1" customWidth="1"/>
    <col min="14860" max="15077" width="9.140625" style="4"/>
    <col min="15078" max="15078" width="55.7109375" style="4" bestFit="1" customWidth="1"/>
    <col min="15079" max="15079" width="5" style="4" bestFit="1" customWidth="1"/>
    <col min="15080" max="15112" width="10.140625" style="4" bestFit="1" customWidth="1"/>
    <col min="15113" max="15114" width="9.140625" style="4"/>
    <col min="15115" max="15115" width="15.42578125" style="4" bestFit="1" customWidth="1"/>
    <col min="15116" max="15333" width="9.140625" style="4"/>
    <col min="15334" max="15334" width="55.7109375" style="4" bestFit="1" customWidth="1"/>
    <col min="15335" max="15335" width="5" style="4" bestFit="1" customWidth="1"/>
    <col min="15336" max="15368" width="10.140625" style="4" bestFit="1" customWidth="1"/>
    <col min="15369" max="15370" width="9.140625" style="4"/>
    <col min="15371" max="15371" width="15.42578125" style="4" bestFit="1" customWidth="1"/>
    <col min="15372" max="15589" width="9.140625" style="4"/>
    <col min="15590" max="15590" width="55.7109375" style="4" bestFit="1" customWidth="1"/>
    <col min="15591" max="15591" width="5" style="4" bestFit="1" customWidth="1"/>
    <col min="15592" max="15624" width="10.140625" style="4" bestFit="1" customWidth="1"/>
    <col min="15625" max="15626" width="9.140625" style="4"/>
    <col min="15627" max="15627" width="15.42578125" style="4" bestFit="1" customWidth="1"/>
    <col min="15628" max="15845" width="9.140625" style="4"/>
    <col min="15846" max="15846" width="55.7109375" style="4" bestFit="1" customWidth="1"/>
    <col min="15847" max="15847" width="5" style="4" bestFit="1" customWidth="1"/>
    <col min="15848" max="15880" width="10.140625" style="4" bestFit="1" customWidth="1"/>
    <col min="15881" max="15882" width="9.140625" style="4"/>
    <col min="15883" max="15883" width="15.42578125" style="4" bestFit="1" customWidth="1"/>
    <col min="15884" max="16101" width="9.140625" style="4"/>
    <col min="16102" max="16102" width="55.7109375" style="4" bestFit="1" customWidth="1"/>
    <col min="16103" max="16103" width="5" style="4" bestFit="1" customWidth="1"/>
    <col min="16104" max="16136" width="10.140625" style="4" bestFit="1" customWidth="1"/>
    <col min="16137" max="16138" width="9.140625" style="4"/>
    <col min="16139" max="16139" width="15.42578125" style="4" bestFit="1" customWidth="1"/>
    <col min="16140" max="16384" width="9.140625" style="4"/>
  </cols>
  <sheetData>
    <row r="1" spans="1:228" x14ac:dyDescent="0.2">
      <c r="A1"/>
      <c r="B1"/>
      <c r="C1" s="3"/>
      <c r="D1" s="3"/>
      <c r="E1" s="3"/>
      <c r="F1" s="3"/>
      <c r="G1" s="3"/>
      <c r="H1" s="3"/>
      <c r="I1"/>
      <c r="J1"/>
      <c r="K1"/>
      <c r="L1" s="3"/>
      <c r="M1" s="3"/>
      <c r="N1" s="3"/>
      <c r="O1" s="3"/>
      <c r="P1" s="3"/>
      <c r="Q1"/>
      <c r="R1"/>
      <c r="S1"/>
      <c r="T1" s="3"/>
      <c r="U1" s="3"/>
      <c r="V1" s="3"/>
      <c r="W1" s="3"/>
      <c r="X1" s="3"/>
      <c r="Y1"/>
      <c r="Z1"/>
      <c r="AA1"/>
      <c r="AB1" s="3"/>
      <c r="AC1" s="3"/>
      <c r="AD1" s="3"/>
      <c r="AE1" s="3"/>
      <c r="AF1" s="3"/>
      <c r="AG1"/>
      <c r="AH1"/>
      <c r="AI1"/>
      <c r="AJ1" s="3"/>
      <c r="AK1" s="3"/>
      <c r="AL1" s="3"/>
      <c r="AM1" s="3"/>
      <c r="AN1" s="3"/>
      <c r="AO1"/>
      <c r="AP1"/>
      <c r="AQ1"/>
      <c r="AR1" s="3"/>
      <c r="AS1" s="3"/>
      <c r="AT1" s="3"/>
      <c r="AU1" s="3"/>
      <c r="AV1" s="3"/>
      <c r="AW1"/>
      <c r="AX1"/>
      <c r="AY1"/>
      <c r="AZ1" s="3"/>
      <c r="BA1" s="3"/>
      <c r="BB1" s="3"/>
      <c r="BC1" s="3"/>
      <c r="BD1" s="3"/>
      <c r="BE1"/>
      <c r="BF1"/>
      <c r="BG1"/>
      <c r="BH1" s="3"/>
      <c r="BI1" s="3"/>
      <c r="BJ1" s="3"/>
      <c r="BK1" s="3"/>
      <c r="BL1" s="3"/>
      <c r="BM1"/>
      <c r="BN1"/>
      <c r="BO1"/>
      <c r="BP1" s="3"/>
      <c r="BQ1" s="3"/>
      <c r="BR1" s="3"/>
      <c r="BS1" s="3"/>
      <c r="BT1" s="3"/>
      <c r="BU1"/>
      <c r="BV1"/>
      <c r="BW1"/>
      <c r="BX1" s="3"/>
      <c r="BY1" s="3"/>
      <c r="BZ1" s="3"/>
      <c r="CA1" s="3"/>
      <c r="CB1" s="3"/>
      <c r="CC1"/>
      <c r="CD1"/>
      <c r="CE1"/>
      <c r="CF1" s="3"/>
      <c r="CG1" s="3"/>
      <c r="CH1" s="3"/>
      <c r="CI1" s="3"/>
      <c r="CJ1" s="3"/>
      <c r="CK1"/>
      <c r="CL1"/>
      <c r="CM1"/>
      <c r="CN1" s="3"/>
      <c r="CO1" s="3"/>
      <c r="CP1" s="3"/>
      <c r="CQ1" s="3"/>
      <c r="CR1" s="3"/>
      <c r="CS1"/>
      <c r="CT1"/>
      <c r="CU1"/>
      <c r="CV1" s="3"/>
      <c r="CW1" s="3"/>
      <c r="CX1" s="3"/>
      <c r="CY1" s="3"/>
      <c r="CZ1" s="3"/>
      <c r="DA1"/>
      <c r="DB1"/>
      <c r="DC1"/>
      <c r="DD1" s="3"/>
      <c r="DE1" s="3"/>
      <c r="DF1" s="3"/>
      <c r="DG1" s="3"/>
      <c r="DH1" s="3"/>
      <c r="DI1"/>
      <c r="DJ1"/>
      <c r="DK1"/>
      <c r="DL1" s="3"/>
      <c r="DM1" s="3"/>
      <c r="DN1" s="3"/>
      <c r="DO1" s="3"/>
      <c r="DP1" s="3"/>
      <c r="DQ1"/>
      <c r="DR1"/>
      <c r="DS1"/>
      <c r="DT1" s="3"/>
      <c r="DU1" s="3"/>
      <c r="DV1" s="3"/>
      <c r="DW1" s="3"/>
      <c r="DX1" s="3"/>
      <c r="DY1"/>
      <c r="DZ1"/>
      <c r="EA1"/>
      <c r="EB1" s="3"/>
      <c r="EC1" s="3"/>
      <c r="ED1" s="3"/>
      <c r="EE1" s="3"/>
      <c r="EF1" s="3"/>
      <c r="EG1"/>
      <c r="EH1"/>
      <c r="EI1"/>
      <c r="EJ1" s="3"/>
      <c r="EK1" s="3"/>
      <c r="EL1" s="3"/>
      <c r="EM1" s="3"/>
      <c r="EN1" s="3"/>
      <c r="EO1"/>
      <c r="EP1"/>
      <c r="EQ1"/>
      <c r="ER1" s="3"/>
      <c r="ES1" s="3"/>
      <c r="ET1" s="3"/>
      <c r="EU1" s="3"/>
      <c r="EV1" s="3"/>
      <c r="EW1"/>
      <c r="EX1"/>
      <c r="EY1"/>
      <c r="EZ1" s="3"/>
      <c r="FA1" s="3"/>
      <c r="FB1" s="3"/>
      <c r="FC1" s="3"/>
      <c r="FD1" s="3"/>
      <c r="FE1"/>
      <c r="FF1"/>
      <c r="FG1"/>
      <c r="FH1" s="3"/>
      <c r="FI1" s="3"/>
      <c r="FJ1" s="3"/>
      <c r="FK1" s="3"/>
      <c r="FL1" s="3"/>
      <c r="FM1"/>
      <c r="FN1"/>
      <c r="FO1"/>
      <c r="FP1" s="3"/>
      <c r="FQ1" s="3"/>
      <c r="FR1" s="3"/>
      <c r="FS1" s="3"/>
      <c r="FT1" s="3"/>
      <c r="FU1"/>
      <c r="FV1"/>
      <c r="FW1"/>
      <c r="FX1" s="3"/>
      <c r="FY1" s="3"/>
      <c r="FZ1" s="3"/>
      <c r="GA1" s="3"/>
      <c r="GB1" s="3"/>
      <c r="GC1"/>
      <c r="GD1"/>
      <c r="GE1"/>
      <c r="GF1" s="3"/>
      <c r="GG1" s="3"/>
      <c r="GH1" s="3"/>
      <c r="GI1" s="3"/>
      <c r="GJ1" s="3"/>
      <c r="GK1"/>
      <c r="GL1"/>
      <c r="GM1"/>
      <c r="GN1" s="3"/>
      <c r="GO1" s="3"/>
      <c r="GP1" s="3"/>
      <c r="GQ1" s="3"/>
      <c r="GR1" s="3"/>
      <c r="GS1"/>
      <c r="GT1"/>
      <c r="GU1"/>
      <c r="GV1" s="3"/>
      <c r="GW1" s="3"/>
      <c r="GX1" s="3"/>
      <c r="GY1" s="3"/>
      <c r="GZ1" s="3"/>
      <c r="HA1"/>
      <c r="HB1"/>
      <c r="HC1"/>
      <c r="HD1" s="3"/>
      <c r="HE1" s="3"/>
      <c r="HF1" s="3"/>
      <c r="HG1" s="3"/>
      <c r="HH1" s="3"/>
      <c r="HI1"/>
      <c r="HJ1"/>
      <c r="HK1"/>
      <c r="HL1" s="3"/>
      <c r="HM1" s="3"/>
      <c r="HN1" s="3"/>
      <c r="HO1" s="3"/>
      <c r="HP1" s="3"/>
      <c r="HQ1"/>
      <c r="HR1"/>
      <c r="HS1"/>
      <c r="HT1" s="3"/>
    </row>
    <row r="2" spans="1:228" x14ac:dyDescent="0.2">
      <c r="A2"/>
      <c r="B2"/>
      <c r="C2" s="3"/>
      <c r="D2" s="3"/>
      <c r="E2" s="3"/>
      <c r="F2" s="3"/>
      <c r="G2" s="3"/>
      <c r="H2" s="3"/>
      <c r="I2"/>
      <c r="J2"/>
      <c r="K2"/>
      <c r="L2" s="3"/>
      <c r="M2" s="3"/>
      <c r="N2" s="3"/>
      <c r="O2" s="3"/>
      <c r="P2" s="3"/>
      <c r="Q2"/>
      <c r="R2"/>
      <c r="S2"/>
      <c r="T2" s="3"/>
      <c r="U2" s="3"/>
      <c r="V2" s="3"/>
      <c r="W2" s="3"/>
      <c r="X2" s="3"/>
      <c r="Y2"/>
      <c r="Z2"/>
      <c r="AA2"/>
      <c r="AB2" s="3"/>
      <c r="AC2" s="3"/>
      <c r="AD2" s="3"/>
      <c r="AE2" s="3"/>
      <c r="AF2" s="3"/>
      <c r="AG2"/>
      <c r="AH2"/>
      <c r="AI2"/>
      <c r="AJ2" s="3"/>
      <c r="AK2" s="3"/>
      <c r="AL2" s="3"/>
      <c r="AM2" s="3"/>
      <c r="AN2" s="3"/>
      <c r="AO2"/>
      <c r="AP2"/>
      <c r="AQ2"/>
      <c r="AR2" s="3"/>
      <c r="AS2" s="3"/>
      <c r="AT2" s="3"/>
      <c r="AU2" s="3"/>
      <c r="AV2" s="3"/>
      <c r="AW2"/>
      <c r="AX2"/>
      <c r="AY2"/>
      <c r="AZ2" s="3"/>
      <c r="BA2" s="3"/>
      <c r="BB2" s="3"/>
      <c r="BC2" s="3"/>
      <c r="BD2" s="3"/>
      <c r="BE2"/>
      <c r="BF2"/>
      <c r="BG2"/>
      <c r="BH2" s="3"/>
      <c r="BI2" s="3"/>
      <c r="BJ2" s="3"/>
      <c r="BK2" s="3"/>
      <c r="BL2" s="3"/>
      <c r="BM2"/>
      <c r="BN2"/>
      <c r="BO2"/>
      <c r="BP2" s="3"/>
      <c r="BQ2" s="3"/>
      <c r="BR2" s="3"/>
      <c r="BS2" s="3"/>
      <c r="BT2" s="3"/>
      <c r="BU2"/>
      <c r="BV2"/>
      <c r="BW2"/>
      <c r="BX2" s="3"/>
      <c r="BY2" s="3"/>
      <c r="BZ2" s="3"/>
      <c r="CA2" s="3"/>
      <c r="CB2" s="3"/>
      <c r="CC2"/>
      <c r="CD2"/>
      <c r="CE2"/>
      <c r="CF2" s="3"/>
      <c r="CG2" s="3"/>
      <c r="CH2" s="3"/>
      <c r="CI2" s="3"/>
      <c r="CJ2" s="3"/>
      <c r="CK2"/>
      <c r="CL2"/>
      <c r="CM2"/>
      <c r="CN2" s="3"/>
      <c r="CO2" s="3"/>
      <c r="CP2" s="3"/>
      <c r="CQ2" s="3"/>
      <c r="CR2" s="3"/>
      <c r="CS2"/>
      <c r="CT2"/>
      <c r="CU2"/>
      <c r="CV2" s="3"/>
      <c r="CW2" s="3"/>
      <c r="CX2" s="3"/>
      <c r="CY2" s="3"/>
      <c r="CZ2" s="3"/>
      <c r="DA2"/>
      <c r="DB2"/>
      <c r="DC2"/>
      <c r="DD2" s="3"/>
      <c r="DE2" s="3"/>
      <c r="DF2" s="3"/>
      <c r="DG2" s="3"/>
      <c r="DH2" s="3"/>
      <c r="DI2"/>
      <c r="DJ2"/>
      <c r="DK2"/>
      <c r="DL2" s="3"/>
      <c r="DM2" s="3"/>
      <c r="DN2" s="3"/>
      <c r="DO2" s="3"/>
      <c r="DP2" s="3"/>
      <c r="DQ2"/>
      <c r="DR2"/>
      <c r="DS2"/>
      <c r="DT2" s="3"/>
      <c r="DU2" s="3"/>
      <c r="DV2" s="3"/>
      <c r="DW2" s="3"/>
      <c r="DX2" s="3"/>
      <c r="DY2"/>
      <c r="DZ2"/>
      <c r="EA2"/>
      <c r="EB2" s="3"/>
      <c r="EC2" s="3"/>
      <c r="ED2" s="3"/>
      <c r="EE2" s="3"/>
      <c r="EF2" s="3"/>
      <c r="EG2"/>
      <c r="EH2"/>
      <c r="EI2"/>
      <c r="EJ2" s="3"/>
      <c r="EK2" s="3"/>
      <c r="EL2" s="3"/>
      <c r="EM2" s="3"/>
      <c r="EN2" s="3"/>
      <c r="EO2"/>
      <c r="EP2"/>
      <c r="EQ2"/>
      <c r="ER2" s="3"/>
      <c r="ES2" s="3"/>
      <c r="ET2" s="3"/>
      <c r="EU2" s="3"/>
      <c r="EV2" s="3"/>
      <c r="EW2"/>
      <c r="EX2"/>
      <c r="EY2"/>
      <c r="EZ2" s="3"/>
      <c r="FA2" s="3"/>
      <c r="FB2" s="3"/>
      <c r="FC2" s="3"/>
      <c r="FD2" s="3"/>
      <c r="FE2"/>
      <c r="FF2"/>
      <c r="FG2"/>
      <c r="FH2" s="3"/>
      <c r="FI2" s="3"/>
      <c r="FJ2" s="3"/>
      <c r="FK2" s="3"/>
      <c r="FL2" s="3"/>
      <c r="FM2"/>
      <c r="FN2"/>
      <c r="FO2"/>
      <c r="FP2" s="3"/>
      <c r="FQ2" s="3"/>
      <c r="FR2" s="3"/>
      <c r="FS2" s="3"/>
      <c r="FT2" s="3"/>
      <c r="FU2"/>
      <c r="FV2"/>
      <c r="FW2"/>
      <c r="FX2" s="3"/>
      <c r="FY2" s="3"/>
      <c r="FZ2" s="3"/>
      <c r="GA2" s="3"/>
      <c r="GB2" s="3"/>
      <c r="GC2"/>
      <c r="GD2"/>
      <c r="GE2"/>
      <c r="GF2" s="3"/>
      <c r="GG2" s="3"/>
      <c r="GH2" s="3"/>
      <c r="GI2" s="3"/>
      <c r="GJ2" s="3"/>
      <c r="GK2"/>
      <c r="GL2"/>
      <c r="GM2"/>
      <c r="GN2" s="3"/>
      <c r="GO2" s="3"/>
      <c r="GP2" s="3"/>
      <c r="GQ2" s="3"/>
      <c r="GR2" s="3"/>
      <c r="GS2"/>
      <c r="GT2"/>
      <c r="GU2"/>
      <c r="GV2" s="3"/>
      <c r="GW2" s="3"/>
      <c r="GX2" s="3"/>
      <c r="GY2" s="3"/>
      <c r="GZ2" s="3"/>
      <c r="HA2"/>
      <c r="HB2"/>
      <c r="HC2"/>
      <c r="HD2" s="3"/>
      <c r="HE2" s="3"/>
      <c r="HF2" s="3"/>
      <c r="HG2" s="3"/>
      <c r="HH2" s="3"/>
      <c r="HI2"/>
      <c r="HJ2"/>
      <c r="HK2"/>
      <c r="HL2" s="3"/>
      <c r="HM2" s="3"/>
      <c r="HN2" s="3"/>
      <c r="HO2" s="3"/>
      <c r="HP2" s="3"/>
      <c r="HQ2"/>
      <c r="HR2"/>
      <c r="HS2"/>
      <c r="HT2" s="3"/>
    </row>
    <row r="3" spans="1:228" x14ac:dyDescent="0.2">
      <c r="A3"/>
      <c r="B3"/>
      <c r="C3" s="3"/>
      <c r="D3" s="3"/>
      <c r="E3" s="3"/>
      <c r="F3" s="3"/>
      <c r="G3" s="3"/>
      <c r="H3" s="3"/>
      <c r="I3"/>
      <c r="J3"/>
      <c r="K3"/>
      <c r="L3" s="3"/>
      <c r="M3" s="3"/>
      <c r="N3" s="3"/>
      <c r="O3" s="3"/>
      <c r="P3" s="3"/>
      <c r="Q3"/>
      <c r="R3"/>
      <c r="S3"/>
      <c r="T3" s="3"/>
      <c r="U3" s="3"/>
      <c r="V3" s="3"/>
      <c r="W3" s="3"/>
      <c r="X3" s="3"/>
      <c r="Y3"/>
      <c r="Z3"/>
      <c r="AA3"/>
      <c r="AB3" s="3"/>
      <c r="AC3" s="3"/>
      <c r="AD3" s="3"/>
      <c r="AE3" s="3"/>
      <c r="AF3" s="3"/>
      <c r="AG3"/>
      <c r="AH3"/>
      <c r="AI3"/>
      <c r="AJ3" s="3"/>
      <c r="AK3" s="3"/>
      <c r="AL3" s="3"/>
      <c r="AM3" s="3"/>
      <c r="AN3" s="3"/>
      <c r="AO3"/>
      <c r="AP3"/>
      <c r="AQ3"/>
      <c r="AR3" s="3"/>
      <c r="AS3" s="3"/>
      <c r="AT3" s="3"/>
      <c r="AU3" s="3"/>
      <c r="AV3" s="3"/>
      <c r="AW3"/>
      <c r="AX3"/>
      <c r="AY3"/>
      <c r="AZ3" s="3"/>
      <c r="BA3" s="3"/>
      <c r="BB3" s="3"/>
      <c r="BC3" s="3"/>
      <c r="BD3" s="3"/>
      <c r="BE3"/>
      <c r="BF3"/>
      <c r="BG3"/>
      <c r="BH3" s="3"/>
      <c r="BI3" s="3"/>
      <c r="BJ3" s="3"/>
      <c r="BK3" s="3"/>
      <c r="BL3" s="3"/>
      <c r="BM3"/>
      <c r="BN3"/>
      <c r="BO3"/>
      <c r="BP3" s="3"/>
      <c r="BQ3" s="3"/>
      <c r="BR3" s="3"/>
      <c r="BS3" s="3"/>
      <c r="BT3" s="3"/>
      <c r="BU3"/>
      <c r="BV3"/>
      <c r="BW3"/>
      <c r="BX3" s="3"/>
      <c r="BY3" s="3"/>
      <c r="BZ3" s="3"/>
      <c r="CA3" s="3"/>
      <c r="CB3" s="3"/>
      <c r="CC3"/>
      <c r="CD3"/>
      <c r="CE3"/>
      <c r="CF3" s="3"/>
      <c r="CG3" s="3"/>
      <c r="CH3" s="3"/>
      <c r="CI3" s="3"/>
      <c r="CJ3" s="3"/>
      <c r="CK3"/>
      <c r="CL3"/>
      <c r="CM3"/>
      <c r="CN3" s="3"/>
      <c r="CO3" s="3"/>
      <c r="CP3" s="3"/>
      <c r="CQ3" s="3"/>
      <c r="CR3" s="3"/>
      <c r="CS3"/>
      <c r="CT3"/>
      <c r="CU3"/>
      <c r="CV3" s="3"/>
      <c r="CW3" s="3"/>
      <c r="CX3" s="3"/>
      <c r="CY3" s="3"/>
      <c r="CZ3" s="3"/>
      <c r="DA3"/>
      <c r="DB3"/>
      <c r="DC3"/>
      <c r="DD3" s="3"/>
      <c r="DE3" s="3"/>
      <c r="DF3" s="3"/>
      <c r="DG3" s="3"/>
      <c r="DH3" s="3"/>
      <c r="DI3"/>
      <c r="DJ3"/>
      <c r="DK3"/>
      <c r="DL3" s="3"/>
      <c r="DM3" s="3"/>
      <c r="DN3" s="3"/>
      <c r="DO3" s="3"/>
      <c r="DP3" s="3"/>
      <c r="DQ3"/>
      <c r="DR3"/>
      <c r="DS3"/>
      <c r="DT3" s="3"/>
      <c r="DU3" s="3"/>
      <c r="DV3" s="3"/>
      <c r="DW3" s="3"/>
      <c r="DX3" s="3"/>
      <c r="DY3"/>
      <c r="DZ3"/>
      <c r="EA3"/>
      <c r="EB3" s="3"/>
      <c r="EC3" s="3"/>
      <c r="ED3" s="3"/>
      <c r="EE3" s="3"/>
      <c r="EF3" s="3"/>
      <c r="EG3"/>
      <c r="EH3"/>
      <c r="EI3"/>
      <c r="EJ3" s="3"/>
      <c r="EK3" s="3"/>
      <c r="EL3" s="3"/>
      <c r="EM3" s="3"/>
      <c r="EN3" s="3"/>
      <c r="EO3"/>
      <c r="EP3"/>
      <c r="EQ3"/>
      <c r="ER3" s="3"/>
      <c r="ES3" s="3"/>
      <c r="ET3" s="3"/>
      <c r="EU3" s="3"/>
      <c r="EV3" s="3"/>
      <c r="EW3"/>
      <c r="EX3"/>
      <c r="EY3"/>
      <c r="EZ3" s="3"/>
      <c r="FA3" s="3"/>
      <c r="FB3" s="3"/>
      <c r="FC3" s="3"/>
      <c r="FD3" s="3"/>
      <c r="FE3"/>
      <c r="FF3"/>
      <c r="FG3"/>
      <c r="FH3" s="3"/>
      <c r="FI3" s="3"/>
      <c r="FJ3" s="3"/>
      <c r="FK3" s="3"/>
      <c r="FL3" s="3"/>
      <c r="FM3"/>
      <c r="FN3"/>
      <c r="FO3"/>
      <c r="FP3" s="3"/>
      <c r="FQ3" s="3"/>
      <c r="FR3" s="3"/>
      <c r="FS3" s="3"/>
      <c r="FT3" s="3"/>
      <c r="FU3"/>
      <c r="FV3"/>
      <c r="FW3"/>
      <c r="FX3" s="3"/>
      <c r="FY3" s="3"/>
      <c r="FZ3" s="3"/>
      <c r="GA3" s="3"/>
      <c r="GB3" s="3"/>
      <c r="GC3"/>
      <c r="GD3"/>
      <c r="GE3"/>
      <c r="GF3" s="3"/>
      <c r="GG3" s="3"/>
      <c r="GH3" s="3"/>
      <c r="GI3" s="3"/>
      <c r="GJ3" s="3"/>
      <c r="GK3"/>
      <c r="GL3"/>
      <c r="GM3"/>
      <c r="GN3" s="3"/>
      <c r="GO3" s="3"/>
      <c r="GP3" s="3"/>
      <c r="GQ3" s="3"/>
      <c r="GR3" s="3"/>
      <c r="GS3"/>
      <c r="GT3"/>
      <c r="GU3"/>
      <c r="GV3" s="3"/>
      <c r="GW3" s="3"/>
      <c r="GX3" s="3"/>
      <c r="GY3" s="3"/>
      <c r="GZ3" s="3"/>
      <c r="HA3"/>
      <c r="HB3"/>
      <c r="HC3"/>
      <c r="HD3" s="3"/>
      <c r="HE3" s="3"/>
      <c r="HF3" s="3"/>
      <c r="HG3" s="3"/>
      <c r="HH3" s="3"/>
      <c r="HI3"/>
      <c r="HJ3"/>
      <c r="HK3"/>
      <c r="HL3" s="3"/>
      <c r="HM3" s="3"/>
      <c r="HN3" s="3"/>
      <c r="HO3" s="3"/>
      <c r="HP3" s="3"/>
      <c r="HQ3"/>
      <c r="HR3"/>
      <c r="HS3"/>
      <c r="HT3" s="3"/>
    </row>
    <row r="4" spans="1:228" x14ac:dyDescent="0.2">
      <c r="A4"/>
      <c r="B4"/>
      <c r="C4" s="3"/>
      <c r="D4" s="3"/>
      <c r="E4" s="3"/>
      <c r="F4" s="3"/>
      <c r="G4" s="3"/>
      <c r="H4" s="3"/>
      <c r="I4"/>
      <c r="J4"/>
      <c r="K4"/>
      <c r="L4" s="3"/>
      <c r="M4" s="3"/>
      <c r="N4" s="3"/>
      <c r="O4" s="3"/>
      <c r="P4" s="3"/>
      <c r="Q4"/>
      <c r="R4"/>
      <c r="S4"/>
      <c r="T4" s="3"/>
      <c r="U4" s="3"/>
      <c r="V4" s="3"/>
      <c r="W4" s="3"/>
      <c r="X4" s="3"/>
      <c r="Y4"/>
      <c r="Z4"/>
      <c r="AA4"/>
      <c r="AB4" s="3"/>
      <c r="AC4" s="3"/>
      <c r="AD4" s="3"/>
      <c r="AE4" s="3"/>
      <c r="AF4" s="3"/>
      <c r="AG4"/>
      <c r="AH4"/>
      <c r="AI4"/>
      <c r="AJ4" s="3"/>
      <c r="AK4" s="3"/>
      <c r="AL4" s="3"/>
      <c r="AM4" s="3"/>
      <c r="AN4" s="3"/>
      <c r="AO4"/>
      <c r="AP4"/>
      <c r="AQ4"/>
      <c r="AR4" s="3"/>
      <c r="AS4" s="3"/>
      <c r="AT4" s="3"/>
      <c r="AU4" s="3"/>
      <c r="AV4" s="3"/>
      <c r="AW4"/>
      <c r="AX4"/>
      <c r="AY4"/>
      <c r="AZ4" s="3"/>
      <c r="BA4" s="3"/>
      <c r="BB4" s="3"/>
      <c r="BC4" s="3"/>
      <c r="BD4" s="3"/>
      <c r="BE4"/>
      <c r="BF4"/>
      <c r="BG4"/>
      <c r="BH4" s="3"/>
      <c r="BI4" s="3"/>
      <c r="BJ4" s="3"/>
      <c r="BK4" s="3"/>
      <c r="BL4" s="3"/>
      <c r="BM4"/>
      <c r="BN4"/>
      <c r="BO4"/>
      <c r="BP4" s="3"/>
      <c r="BQ4" s="3"/>
      <c r="BR4" s="3"/>
      <c r="BS4" s="3"/>
      <c r="BT4" s="3"/>
      <c r="BU4"/>
      <c r="BV4"/>
      <c r="BW4"/>
      <c r="BX4" s="3"/>
      <c r="BY4" s="3"/>
      <c r="BZ4" s="3"/>
      <c r="CA4" s="3"/>
      <c r="CB4" s="3"/>
      <c r="CC4"/>
      <c r="CD4"/>
      <c r="CE4"/>
      <c r="CF4" s="3"/>
      <c r="CG4" s="3"/>
      <c r="CH4" s="3"/>
      <c r="CI4" s="3"/>
      <c r="CJ4" s="3"/>
      <c r="CK4"/>
      <c r="CL4"/>
      <c r="CM4"/>
      <c r="CN4" s="3"/>
      <c r="CO4" s="3"/>
      <c r="CP4" s="3"/>
      <c r="CQ4" s="3"/>
      <c r="CR4" s="3"/>
      <c r="CS4"/>
      <c r="CT4"/>
      <c r="CU4"/>
      <c r="CV4" s="3"/>
      <c r="CW4" s="3"/>
      <c r="CX4" s="3"/>
      <c r="CY4" s="3"/>
      <c r="CZ4" s="3"/>
      <c r="DA4"/>
      <c r="DB4"/>
      <c r="DC4"/>
      <c r="DD4" s="3"/>
      <c r="DE4" s="3"/>
      <c r="DF4" s="3"/>
      <c r="DG4" s="3"/>
      <c r="DH4" s="3"/>
      <c r="DI4"/>
      <c r="DJ4"/>
      <c r="DK4"/>
      <c r="DL4" s="3"/>
      <c r="DM4" s="3"/>
      <c r="DN4" s="3"/>
      <c r="DO4" s="3"/>
      <c r="DP4" s="3"/>
      <c r="DQ4"/>
      <c r="DR4"/>
      <c r="DS4"/>
      <c r="DT4" s="3"/>
      <c r="DU4" s="3"/>
      <c r="DV4" s="3"/>
      <c r="DW4" s="3"/>
      <c r="DX4" s="3"/>
      <c r="DY4"/>
      <c r="DZ4"/>
      <c r="EA4"/>
      <c r="EB4" s="3"/>
      <c r="EC4" s="3"/>
      <c r="ED4" s="3"/>
      <c r="EE4" s="3"/>
      <c r="EF4" s="3"/>
      <c r="EG4"/>
      <c r="EH4"/>
      <c r="EI4"/>
      <c r="EJ4" s="3"/>
      <c r="EK4" s="3"/>
      <c r="EL4" s="3"/>
      <c r="EM4" s="3"/>
      <c r="EN4" s="3"/>
      <c r="EO4"/>
      <c r="EP4"/>
      <c r="EQ4"/>
      <c r="ER4" s="3"/>
      <c r="ES4" s="3"/>
      <c r="ET4" s="3"/>
      <c r="EU4" s="3"/>
      <c r="EV4" s="3"/>
      <c r="EW4"/>
      <c r="EX4"/>
      <c r="EY4"/>
      <c r="EZ4" s="3"/>
      <c r="FA4" s="3"/>
      <c r="FB4" s="3"/>
      <c r="FC4" s="3"/>
      <c r="FD4" s="3"/>
      <c r="FE4"/>
      <c r="FF4"/>
      <c r="FG4"/>
      <c r="FH4" s="3"/>
      <c r="FI4" s="3"/>
      <c r="FJ4" s="3"/>
      <c r="FK4" s="3"/>
      <c r="FL4" s="3"/>
      <c r="FM4"/>
      <c r="FN4"/>
      <c r="FO4"/>
      <c r="FP4" s="3"/>
      <c r="FQ4" s="3"/>
      <c r="FR4" s="3"/>
      <c r="FS4" s="3"/>
      <c r="FT4" s="3"/>
      <c r="FU4"/>
      <c r="FV4"/>
      <c r="FW4"/>
      <c r="FX4" s="3"/>
      <c r="FY4" s="3"/>
      <c r="FZ4" s="3"/>
      <c r="GA4" s="3"/>
      <c r="GB4" s="3"/>
      <c r="GC4"/>
      <c r="GD4"/>
      <c r="GE4"/>
      <c r="GF4" s="3"/>
      <c r="GG4" s="3"/>
      <c r="GH4" s="3"/>
      <c r="GI4" s="3"/>
      <c r="GJ4" s="3"/>
      <c r="GK4"/>
      <c r="GL4"/>
      <c r="GM4"/>
      <c r="GN4" s="3"/>
      <c r="GO4" s="3"/>
      <c r="GP4" s="3"/>
      <c r="GQ4" s="3"/>
      <c r="GR4" s="3"/>
      <c r="GS4"/>
      <c r="GT4"/>
      <c r="GU4"/>
      <c r="GV4" s="3"/>
      <c r="GW4" s="3"/>
      <c r="GX4" s="3"/>
      <c r="GY4" s="3"/>
      <c r="GZ4" s="3"/>
      <c r="HA4"/>
      <c r="HB4"/>
      <c r="HC4"/>
      <c r="HD4" s="3"/>
      <c r="HE4" s="3"/>
      <c r="HF4" s="3"/>
      <c r="HG4" s="3"/>
      <c r="HH4" s="3"/>
      <c r="HI4"/>
      <c r="HJ4"/>
      <c r="HK4"/>
      <c r="HL4" s="3"/>
      <c r="HM4" s="3"/>
      <c r="HN4" s="3"/>
      <c r="HO4" s="3"/>
      <c r="HP4" s="3"/>
      <c r="HQ4"/>
      <c r="HR4"/>
      <c r="HS4"/>
      <c r="HT4" s="3"/>
    </row>
    <row r="5" spans="1:228" ht="15.75" x14ac:dyDescent="0.25">
      <c r="A5" s="5" t="s">
        <v>111</v>
      </c>
    </row>
    <row r="6" spans="1:228" x14ac:dyDescent="0.2">
      <c r="C6" s="6"/>
      <c r="D6" s="6"/>
      <c r="E6" s="6"/>
      <c r="F6" s="6"/>
      <c r="G6" s="6"/>
      <c r="H6" s="6"/>
      <c r="I6" s="7"/>
      <c r="J6" s="7"/>
    </row>
    <row r="7" spans="1:228" x14ac:dyDescent="0.2">
      <c r="A7" s="8" t="s">
        <v>112</v>
      </c>
      <c r="B7" s="8"/>
      <c r="C7" s="9" t="str">
        <f>'Report Data'!D2</f>
        <v>Q1-FY21</v>
      </c>
      <c r="D7" s="9" t="str">
        <f>'Report Data'!E2</f>
        <v>Q4-FY20</v>
      </c>
      <c r="E7" s="9" t="str">
        <f>'Report Data'!F2</f>
        <v>Q3-FY20</v>
      </c>
      <c r="F7" s="9" t="str">
        <f>'Report Data'!G2</f>
        <v>Q2-FY20</v>
      </c>
      <c r="G7" s="9" t="str">
        <f>'Report Data'!H2</f>
        <v>Q1-FY20</v>
      </c>
      <c r="H7" s="9" t="str">
        <f>'Report Data'!I2</f>
        <v>Q4-FY19</v>
      </c>
      <c r="K7" s="10"/>
    </row>
    <row r="9" spans="1:228" s="13" customFormat="1" x14ac:dyDescent="0.2">
      <c r="A9" s="4" t="s">
        <v>15</v>
      </c>
      <c r="B9" s="4" t="s">
        <v>113</v>
      </c>
      <c r="C9" s="11">
        <f>ROUND('Report Data'!D4/10^6,1)</f>
        <v>2154.5</v>
      </c>
      <c r="D9" s="11">
        <f>ROUND('Report Data'!E4/10^6,1)</f>
        <v>2402</v>
      </c>
      <c r="E9" s="11">
        <f>ROUND('Report Data'!F4/10^6,1)</f>
        <v>2173.8000000000002</v>
      </c>
      <c r="F9" s="11">
        <f>ROUND('Report Data'!G4/10^6,1)</f>
        <v>2012.3</v>
      </c>
      <c r="G9" s="11">
        <f>ROUND('Report Data'!H4/10^6,1)</f>
        <v>2585.4</v>
      </c>
      <c r="H9" s="11">
        <f>ROUND('Report Data'!I4/10^6,1)</f>
        <v>3150.9</v>
      </c>
    </row>
    <row r="10" spans="1:228" x14ac:dyDescent="0.2">
      <c r="A10" s="4" t="s">
        <v>17</v>
      </c>
      <c r="B10" s="4" t="s">
        <v>113</v>
      </c>
      <c r="C10" s="11">
        <f>ROUND('Report Data'!D5/10^6,1)</f>
        <v>79.8</v>
      </c>
      <c r="D10" s="11">
        <f>ROUND('Report Data'!E5/10^6,1)</f>
        <v>74</v>
      </c>
      <c r="E10" s="11">
        <f>ROUND('Report Data'!F5/10^6,1)</f>
        <v>24.7</v>
      </c>
      <c r="F10" s="11">
        <f>ROUND('Report Data'!G5/10^6,1)</f>
        <v>154.30000000000001</v>
      </c>
      <c r="G10" s="11">
        <f>ROUND('Report Data'!H5/10^6,1)</f>
        <v>185.9</v>
      </c>
      <c r="H10" s="11">
        <f>ROUND('Report Data'!I5/10^6,1)</f>
        <v>193.3</v>
      </c>
    </row>
    <row r="11" spans="1:228" s="13" customFormat="1" x14ac:dyDescent="0.2">
      <c r="A11" s="13" t="s">
        <v>114</v>
      </c>
      <c r="B11" s="13" t="s">
        <v>113</v>
      </c>
      <c r="C11" s="12">
        <f>ROUND('Report Data'!D6/10^6,1)</f>
        <v>2234.3000000000002</v>
      </c>
      <c r="D11" s="12">
        <f>ROUND('Report Data'!E6/10^6,1)</f>
        <v>2475.9</v>
      </c>
      <c r="E11" s="12">
        <f>ROUND('Report Data'!F6/10^6,1)</f>
        <v>2198.6</v>
      </c>
      <c r="F11" s="12">
        <f>ROUND('Report Data'!G6/10^6,1)</f>
        <v>2166.5</v>
      </c>
      <c r="G11" s="12">
        <f>ROUND('Report Data'!H6/10^6,1)</f>
        <v>2771.2</v>
      </c>
      <c r="H11" s="12">
        <f>ROUND('Report Data'!I6/10^6,1)</f>
        <v>3344.2</v>
      </c>
    </row>
    <row r="12" spans="1:228" x14ac:dyDescent="0.2">
      <c r="A12" s="4" t="s">
        <v>19</v>
      </c>
      <c r="B12" s="4" t="s">
        <v>113</v>
      </c>
      <c r="C12" s="11">
        <f>ROUND('Report Data'!D7/10^6,1)</f>
        <v>-294.7</v>
      </c>
      <c r="D12" s="11">
        <f>ROUND('Report Data'!E7/10^6,1)</f>
        <v>-311.8</v>
      </c>
      <c r="E12" s="11">
        <f>ROUND('Report Data'!F7/10^6,1)</f>
        <v>-267.8</v>
      </c>
      <c r="F12" s="11">
        <f>ROUND('Report Data'!G7/10^6,1)</f>
        <v>-279.2</v>
      </c>
      <c r="G12" s="11">
        <f>ROUND('Report Data'!H7/10^6,1)</f>
        <v>-299.8</v>
      </c>
      <c r="H12" s="11">
        <f>ROUND('Report Data'!I7/10^6,1)</f>
        <v>-314.60000000000002</v>
      </c>
    </row>
    <row r="13" spans="1:228" x14ac:dyDescent="0.2">
      <c r="A13" s="4" t="s">
        <v>20</v>
      </c>
      <c r="B13" s="4" t="s">
        <v>113</v>
      </c>
      <c r="C13" s="11">
        <f>ROUND('Report Data'!D8/10^6,1)</f>
        <v>-1237.0999999999999</v>
      </c>
      <c r="D13" s="11">
        <f>ROUND('Report Data'!E8/10^6,1)</f>
        <v>-1350.9</v>
      </c>
      <c r="E13" s="11">
        <f>ROUND('Report Data'!F8/10^6,1)</f>
        <v>-1243.0999999999999</v>
      </c>
      <c r="F13" s="11">
        <f>ROUND('Report Data'!G8/10^6,1)</f>
        <v>-1095.8</v>
      </c>
      <c r="G13" s="11">
        <f>ROUND('Report Data'!H8/10^6,1)</f>
        <v>-1403.4</v>
      </c>
      <c r="H13" s="11">
        <f>ROUND('Report Data'!I8/10^6,1)</f>
        <v>-1670.4</v>
      </c>
    </row>
    <row r="14" spans="1:228" x14ac:dyDescent="0.2">
      <c r="A14" s="4" t="s">
        <v>115</v>
      </c>
      <c r="B14" s="4" t="s">
        <v>113</v>
      </c>
      <c r="C14" s="11">
        <f>ROUND('Report Data'!D9/10^6,1)</f>
        <v>-415.9</v>
      </c>
      <c r="D14" s="11">
        <f>ROUND('Report Data'!E9/10^6,1)</f>
        <v>-439.1</v>
      </c>
      <c r="E14" s="11">
        <f>ROUND('Report Data'!F9/10^6,1)</f>
        <v>-417.1</v>
      </c>
      <c r="F14" s="11">
        <f>ROUND('Report Data'!G9/10^6,1)</f>
        <v>-441.1</v>
      </c>
      <c r="G14" s="11">
        <f>ROUND('Report Data'!H9/10^6,1)</f>
        <v>-462.3</v>
      </c>
      <c r="H14" s="11">
        <f>ROUND('Report Data'!I9/10^6,1)</f>
        <v>-523.9</v>
      </c>
    </row>
    <row r="15" spans="1:228" s="13" customFormat="1" x14ac:dyDescent="0.2">
      <c r="A15" s="4" t="s">
        <v>22</v>
      </c>
      <c r="B15" s="4" t="s">
        <v>113</v>
      </c>
      <c r="C15" s="11">
        <f>ROUND('Report Data'!D10/10^6,1)</f>
        <v>-174.8</v>
      </c>
      <c r="D15" s="11">
        <f>ROUND('Report Data'!E10/10^6,1)</f>
        <v>-228.4</v>
      </c>
      <c r="E15" s="11">
        <f>ROUND('Report Data'!F10/10^6,1)</f>
        <v>-197.6</v>
      </c>
      <c r="F15" s="11">
        <f>ROUND('Report Data'!G10/10^6,1)</f>
        <v>-212.3</v>
      </c>
      <c r="G15" s="11">
        <f>ROUND('Report Data'!H10/10^6,1)</f>
        <v>-226.9</v>
      </c>
      <c r="H15" s="11">
        <f>ROUND('Report Data'!I10/10^6,1)</f>
        <v>-275.10000000000002</v>
      </c>
    </row>
    <row r="16" spans="1:228" s="13" customFormat="1" x14ac:dyDescent="0.2">
      <c r="A16" s="13" t="s">
        <v>23</v>
      </c>
      <c r="B16" s="13" t="s">
        <v>113</v>
      </c>
      <c r="C16" s="12">
        <f>ROUND('Report Data'!D11/10^6,1)</f>
        <v>111.7</v>
      </c>
      <c r="D16" s="12">
        <f>ROUND('Report Data'!E11/10^6,1)</f>
        <v>145.69999999999999</v>
      </c>
      <c r="E16" s="12">
        <f>ROUND('Report Data'!F11/10^6,1)</f>
        <v>73</v>
      </c>
      <c r="F16" s="12">
        <f>ROUND('Report Data'!G11/10^6,1)</f>
        <v>138.1</v>
      </c>
      <c r="G16" s="12">
        <f>ROUND('Report Data'!H11/10^6,1)</f>
        <v>378.8</v>
      </c>
      <c r="H16" s="12">
        <f>ROUND('Report Data'!I11/10^6,1)</f>
        <v>560.20000000000005</v>
      </c>
    </row>
    <row r="17" spans="1:8" x14ac:dyDescent="0.2">
      <c r="A17" s="4" t="s">
        <v>24</v>
      </c>
      <c r="B17" s="4" t="s">
        <v>113</v>
      </c>
      <c r="C17" s="11">
        <f>ROUND('Report Data'!D12/10^6,1)</f>
        <v>-3</v>
      </c>
      <c r="D17" s="11">
        <f>ROUND('Report Data'!E12/10^6,1)</f>
        <v>-46.5</v>
      </c>
      <c r="E17" s="11">
        <f>ROUND('Report Data'!F12/10^6,1)</f>
        <v>-11.9</v>
      </c>
      <c r="F17" s="11">
        <f>ROUND('Report Data'!G12/10^6,1)</f>
        <v>-4.9000000000000004</v>
      </c>
      <c r="G17" s="11">
        <f>ROUND('Report Data'!H12/10^6,1)</f>
        <v>-12</v>
      </c>
      <c r="H17" s="11">
        <f>ROUND('Report Data'!I12/10^6,1)</f>
        <v>-197.6</v>
      </c>
    </row>
    <row r="18" spans="1:8" x14ac:dyDescent="0.2">
      <c r="A18" s="4" t="s">
        <v>25</v>
      </c>
      <c r="B18" s="4" t="s">
        <v>113</v>
      </c>
      <c r="C18" s="11">
        <f>ROUND('Report Data'!D13/10^6,1)</f>
        <v>-104.4</v>
      </c>
      <c r="D18" s="11">
        <f>ROUND('Report Data'!E13/10^6,1)</f>
        <v>-111.8</v>
      </c>
      <c r="E18" s="11">
        <f>ROUND('Report Data'!F13/10^6,1)</f>
        <v>-108.3</v>
      </c>
      <c r="F18" s="11">
        <f>ROUND('Report Data'!G13/10^6,1)</f>
        <v>-111</v>
      </c>
      <c r="G18" s="11">
        <f>ROUND('Report Data'!H13/10^6,1)</f>
        <v>-106.6</v>
      </c>
      <c r="H18" s="11">
        <f>ROUND('Report Data'!I13/10^6,1)</f>
        <v>-112.4</v>
      </c>
    </row>
    <row r="19" spans="1:8" x14ac:dyDescent="0.2">
      <c r="A19" s="4" t="s">
        <v>26</v>
      </c>
      <c r="B19" s="4" t="s">
        <v>113</v>
      </c>
      <c r="C19" s="11">
        <f>ROUND('Report Data'!D14/10^6,1)</f>
        <v>0</v>
      </c>
      <c r="D19" s="11">
        <f>ROUND('Report Data'!E14/10^6,1)</f>
        <v>-257.8</v>
      </c>
      <c r="E19" s="11">
        <f>ROUND('Report Data'!F14/10^6,1)</f>
        <v>0</v>
      </c>
      <c r="F19" s="11">
        <f>ROUND('Report Data'!G14/10^6,1)</f>
        <v>-192.7</v>
      </c>
      <c r="G19" s="11">
        <f>ROUND('Report Data'!H14/10^6,1)</f>
        <v>0</v>
      </c>
      <c r="H19" s="11">
        <f>ROUND('Report Data'!I14/10^6,1)</f>
        <v>-247.1</v>
      </c>
    </row>
    <row r="20" spans="1:8" x14ac:dyDescent="0.2">
      <c r="A20" s="4" t="s">
        <v>116</v>
      </c>
      <c r="B20" s="4" t="s">
        <v>113</v>
      </c>
      <c r="C20" s="11">
        <f>ROUND('Report Data'!D15/10^6,1)</f>
        <v>199.4</v>
      </c>
      <c r="D20" s="11">
        <f>ROUND('Report Data'!E15/10^6,1)</f>
        <v>-1006</v>
      </c>
      <c r="E20" s="11">
        <f>ROUND('Report Data'!F15/10^6,1)</f>
        <v>16.2</v>
      </c>
      <c r="F20" s="11">
        <f>ROUND('Report Data'!G15/10^6,1)</f>
        <v>48.6</v>
      </c>
      <c r="G20" s="11">
        <f>ROUND('Report Data'!H15/10^6,1)</f>
        <v>-170.4</v>
      </c>
      <c r="H20" s="11">
        <f>ROUND('Report Data'!I15/10^6,1)</f>
        <v>-120.3</v>
      </c>
    </row>
    <row r="21" spans="1:8" s="13" customFormat="1" x14ac:dyDescent="0.2">
      <c r="A21" s="13" t="s">
        <v>29</v>
      </c>
      <c r="B21" s="13" t="s">
        <v>113</v>
      </c>
      <c r="C21" s="12">
        <f>ROUND('Report Data'!D16/10^6,1)</f>
        <v>203.7</v>
      </c>
      <c r="D21" s="12">
        <f>ROUND('Report Data'!E16/10^6,1)</f>
        <v>-1276.5</v>
      </c>
      <c r="E21" s="12">
        <f>ROUND('Report Data'!F16/10^6,1)</f>
        <v>-31</v>
      </c>
      <c r="F21" s="12">
        <f>ROUND('Report Data'!G16/10^6,1)</f>
        <v>-121.8</v>
      </c>
      <c r="G21" s="12">
        <f>ROUND('Report Data'!H16/10^6,1)</f>
        <v>89.8</v>
      </c>
      <c r="H21" s="12">
        <f>ROUND('Report Data'!I16/10^6,1)</f>
        <v>-117.1</v>
      </c>
    </row>
    <row r="22" spans="1:8" s="13" customFormat="1" x14ac:dyDescent="0.2">
      <c r="A22" s="4" t="s">
        <v>117</v>
      </c>
      <c r="B22" s="13" t="s">
        <v>113</v>
      </c>
      <c r="C22" s="11">
        <f>ROUND('Report Data'!D17/10^6,1)</f>
        <v>0</v>
      </c>
      <c r="D22" s="11">
        <f>ROUND('Report Data'!E17/10^6,1)</f>
        <v>5.8</v>
      </c>
      <c r="E22" s="11">
        <f>ROUND('Report Data'!F17/10^6,1)</f>
        <v>4.4000000000000004</v>
      </c>
      <c r="F22" s="11">
        <f>ROUND('Report Data'!G17/10^6,1)</f>
        <v>-16.100000000000001</v>
      </c>
      <c r="G22" s="11">
        <f>ROUND('Report Data'!H17/10^6,1)</f>
        <v>-4.4000000000000004</v>
      </c>
      <c r="H22" s="11">
        <f>ROUND('Report Data'!I17/10^6,1)</f>
        <v>-35.700000000000003</v>
      </c>
    </row>
    <row r="23" spans="1:8" s="13" customFormat="1" x14ac:dyDescent="0.2">
      <c r="A23" s="4" t="s">
        <v>30</v>
      </c>
      <c r="B23" s="4" t="s">
        <v>113</v>
      </c>
      <c r="C23" s="11">
        <f>ROUND('Report Data'!D18/10^6,1)</f>
        <v>0.9</v>
      </c>
      <c r="D23" s="11">
        <f>ROUND('Report Data'!E18/10^6,1)</f>
        <v>50</v>
      </c>
      <c r="E23" s="11">
        <f>ROUND('Report Data'!F18/10^6,1)</f>
        <v>-55.7</v>
      </c>
      <c r="F23" s="11">
        <f>ROUND('Report Data'!G18/10^6,1)</f>
        <v>86.1</v>
      </c>
      <c r="G23" s="11">
        <f>ROUND('Report Data'!H18/10^6,1)</f>
        <v>-428.9</v>
      </c>
      <c r="H23" s="11">
        <f>ROUND('Report Data'!I18/10^6,1)</f>
        <v>-22.2</v>
      </c>
    </row>
    <row r="24" spans="1:8" s="13" customFormat="1" x14ac:dyDescent="0.2">
      <c r="A24" s="13" t="s">
        <v>31</v>
      </c>
      <c r="B24" s="13" t="s">
        <v>113</v>
      </c>
      <c r="C24" s="12">
        <f>ROUND('Report Data'!D19/10^6,1)</f>
        <v>204.7</v>
      </c>
      <c r="D24" s="12">
        <f>ROUND('Report Data'!E19/10^6,1)</f>
        <v>-1220.7</v>
      </c>
      <c r="E24" s="12">
        <f>ROUND('Report Data'!F19/10^6,1)</f>
        <v>-82.3</v>
      </c>
      <c r="F24" s="12">
        <f>ROUND('Report Data'!G19/10^6,1)</f>
        <v>-51.8</v>
      </c>
      <c r="G24" s="12">
        <f>ROUND('Report Data'!H19/10^6,1)</f>
        <v>-343.5</v>
      </c>
      <c r="H24" s="12">
        <f>ROUND('Report Data'!I19/10^6,1)</f>
        <v>-175</v>
      </c>
    </row>
    <row r="25" spans="1:8" s="13" customFormat="1" x14ac:dyDescent="0.2">
      <c r="A25" s="4" t="s">
        <v>32</v>
      </c>
      <c r="B25" s="4" t="s">
        <v>113</v>
      </c>
      <c r="C25" s="11">
        <f>ROUND('Report Data'!D20/10^6,1)</f>
        <v>-11.1</v>
      </c>
      <c r="D25" s="11">
        <f>ROUND('Report Data'!E20/10^6,1)</f>
        <v>-142</v>
      </c>
      <c r="E25" s="11">
        <f>ROUND('Report Data'!F20/10^6,1)</f>
        <v>-6.6</v>
      </c>
      <c r="F25" s="11">
        <f>ROUND('Report Data'!G20/10^6,1)</f>
        <v>-7.1</v>
      </c>
      <c r="G25" s="11">
        <f>ROUND('Report Data'!H20/10^6,1)</f>
        <v>-30.3</v>
      </c>
      <c r="H25" s="11">
        <f>ROUND('Report Data'!I20/10^6,1)</f>
        <v>16.7</v>
      </c>
    </row>
    <row r="26" spans="1:8" s="13" customFormat="1" x14ac:dyDescent="0.2">
      <c r="A26" s="13" t="s">
        <v>118</v>
      </c>
      <c r="B26" s="13" t="s">
        <v>113</v>
      </c>
      <c r="C26" s="12">
        <f>ROUND('Report Data'!D21/10^6,1)</f>
        <v>193.6</v>
      </c>
      <c r="D26" s="12">
        <f>ROUND('Report Data'!E21/10^6,1)</f>
        <v>-1362.7</v>
      </c>
      <c r="E26" s="12">
        <f>ROUND('Report Data'!F21/10^6,1)</f>
        <v>-88.9</v>
      </c>
      <c r="F26" s="12">
        <f>ROUND('Report Data'!G21/10^6,1)</f>
        <v>-58.9</v>
      </c>
      <c r="G26" s="12">
        <f>ROUND('Report Data'!H21/10^6,1)</f>
        <v>-373.8</v>
      </c>
      <c r="H26" s="12">
        <f>ROUND('Report Data'!I21/10^6,1)</f>
        <v>-158.19999999999999</v>
      </c>
    </row>
    <row r="27" spans="1:8" x14ac:dyDescent="0.2">
      <c r="C27" s="11"/>
      <c r="D27" s="11"/>
      <c r="E27" s="11"/>
      <c r="F27" s="11"/>
      <c r="G27" s="11"/>
      <c r="H27" s="11"/>
    </row>
    <row r="28" spans="1:8" x14ac:dyDescent="0.2">
      <c r="C28" s="11"/>
      <c r="D28" s="11"/>
      <c r="E28" s="11"/>
      <c r="F28" s="11"/>
      <c r="G28" s="11"/>
      <c r="H28" s="11"/>
    </row>
    <row r="29" spans="1:8" x14ac:dyDescent="0.2">
      <c r="C29" s="11"/>
      <c r="D29" s="11"/>
      <c r="E29" s="11"/>
      <c r="F29" s="11"/>
      <c r="G29" s="11"/>
      <c r="H29" s="11"/>
    </row>
    <row r="30" spans="1:8" x14ac:dyDescent="0.2">
      <c r="C30" s="11"/>
      <c r="D30" s="11"/>
      <c r="E30" s="11"/>
      <c r="F30" s="11"/>
      <c r="G30" s="11"/>
      <c r="H30" s="11"/>
    </row>
    <row r="31" spans="1:8" x14ac:dyDescent="0.2">
      <c r="C31" s="11"/>
      <c r="D31" s="11"/>
      <c r="E31" s="11"/>
      <c r="F31" s="11"/>
      <c r="G31" s="11"/>
      <c r="H31" s="11"/>
    </row>
    <row r="32" spans="1:8" s="13" customFormat="1" x14ac:dyDescent="0.2">
      <c r="C32" s="12"/>
      <c r="D32" s="12"/>
      <c r="E32" s="12"/>
      <c r="F32" s="12"/>
      <c r="G32" s="12"/>
      <c r="H32" s="12"/>
    </row>
    <row r="33" spans="3:8" x14ac:dyDescent="0.2">
      <c r="C33" s="11"/>
      <c r="D33" s="11"/>
      <c r="E33" s="11"/>
      <c r="F33" s="11"/>
      <c r="G33" s="11"/>
      <c r="H33" s="11"/>
    </row>
    <row r="34" spans="3:8" x14ac:dyDescent="0.2">
      <c r="C34" s="11"/>
      <c r="D34" s="11"/>
      <c r="E34" s="11"/>
      <c r="F34" s="11"/>
      <c r="G34" s="11"/>
      <c r="H34" s="11"/>
    </row>
    <row r="35" spans="3:8" x14ac:dyDescent="0.2">
      <c r="C35" s="11"/>
      <c r="D35" s="11"/>
      <c r="E35" s="11"/>
      <c r="F35" s="11"/>
      <c r="G35" s="11"/>
      <c r="H35" s="11"/>
    </row>
    <row r="36" spans="3:8" x14ac:dyDescent="0.2">
      <c r="C36" s="11"/>
      <c r="D36" s="11"/>
      <c r="E36" s="11"/>
      <c r="F36" s="11"/>
      <c r="G36" s="11"/>
      <c r="H36" s="11"/>
    </row>
    <row r="37" spans="3:8" s="13" customFormat="1" x14ac:dyDescent="0.2">
      <c r="C37" s="12"/>
      <c r="D37" s="12"/>
      <c r="E37" s="12"/>
      <c r="F37" s="12"/>
      <c r="G37" s="12"/>
      <c r="H37" s="12"/>
    </row>
    <row r="38" spans="3:8" s="13" customFormat="1" x14ac:dyDescent="0.2">
      <c r="C38" s="12"/>
      <c r="D38" s="12"/>
      <c r="E38" s="12"/>
      <c r="F38" s="12"/>
      <c r="G38" s="12"/>
      <c r="H38" s="12"/>
    </row>
    <row r="39" spans="3:8" x14ac:dyDescent="0.2">
      <c r="C39" s="11"/>
      <c r="D39" s="11"/>
      <c r="E39" s="11"/>
      <c r="F39" s="11"/>
      <c r="G39" s="11"/>
      <c r="H39" s="11"/>
    </row>
    <row r="40" spans="3:8" x14ac:dyDescent="0.2">
      <c r="C40" s="11"/>
      <c r="D40" s="11"/>
      <c r="E40" s="11"/>
      <c r="F40" s="11"/>
      <c r="G40" s="11"/>
      <c r="H40" s="11"/>
    </row>
    <row r="41" spans="3:8" x14ac:dyDescent="0.2">
      <c r="C41" s="11"/>
      <c r="D41" s="11"/>
      <c r="E41" s="11"/>
      <c r="F41" s="11"/>
      <c r="G41" s="11"/>
      <c r="H41" s="11"/>
    </row>
    <row r="42" spans="3:8" s="13" customFormat="1" x14ac:dyDescent="0.2">
      <c r="C42" s="12"/>
      <c r="D42" s="12"/>
      <c r="E42" s="12"/>
      <c r="F42" s="12"/>
      <c r="G42" s="12"/>
      <c r="H42" s="12"/>
    </row>
    <row r="43" spans="3:8" x14ac:dyDescent="0.2">
      <c r="C43" s="11"/>
      <c r="D43" s="11"/>
      <c r="E43" s="11"/>
      <c r="F43" s="11"/>
      <c r="G43" s="11"/>
      <c r="H43" s="11"/>
    </row>
    <row r="44" spans="3:8" x14ac:dyDescent="0.2">
      <c r="C44" s="11"/>
      <c r="D44" s="11"/>
      <c r="E44" s="11"/>
      <c r="F44" s="11"/>
      <c r="G44" s="11"/>
      <c r="H44" s="11"/>
    </row>
    <row r="45" spans="3:8" x14ac:dyDescent="0.2">
      <c r="C45" s="11"/>
      <c r="D45" s="11"/>
      <c r="E45" s="11"/>
      <c r="F45" s="11"/>
      <c r="G45" s="11"/>
      <c r="H45" s="11"/>
    </row>
    <row r="46" spans="3:8" x14ac:dyDescent="0.2">
      <c r="C46" s="11"/>
      <c r="D46" s="11"/>
      <c r="E46" s="11"/>
      <c r="F46" s="11"/>
      <c r="G46" s="11"/>
      <c r="H46" s="11"/>
    </row>
    <row r="47" spans="3:8" s="13" customFormat="1" x14ac:dyDescent="0.2">
      <c r="C47" s="12"/>
      <c r="D47" s="12"/>
      <c r="E47" s="12"/>
      <c r="F47" s="12"/>
      <c r="G47" s="12"/>
      <c r="H47" s="12"/>
    </row>
    <row r="48" spans="3:8" x14ac:dyDescent="0.2">
      <c r="C48" s="11"/>
      <c r="D48" s="11"/>
      <c r="E48" s="11"/>
      <c r="F48" s="11"/>
      <c r="G48" s="11"/>
      <c r="H48" s="11"/>
    </row>
    <row r="49" spans="3:27" x14ac:dyDescent="0.2">
      <c r="C49" s="11"/>
      <c r="D49" s="11"/>
      <c r="E49" s="11"/>
      <c r="F49" s="11"/>
      <c r="G49" s="11"/>
      <c r="H49" s="11"/>
    </row>
    <row r="50" spans="3:27" x14ac:dyDescent="0.2">
      <c r="C50" s="11"/>
      <c r="D50" s="11"/>
      <c r="E50" s="11"/>
      <c r="F50" s="11"/>
      <c r="G50" s="11"/>
      <c r="H50" s="11"/>
    </row>
    <row r="51" spans="3:27" x14ac:dyDescent="0.2">
      <c r="C51" s="11"/>
      <c r="D51" s="11"/>
      <c r="E51" s="11"/>
      <c r="F51" s="11"/>
      <c r="G51" s="11"/>
      <c r="H51" s="11"/>
    </row>
    <row r="52" spans="3:27" s="13" customFormat="1" x14ac:dyDescent="0.2">
      <c r="C52" s="12"/>
      <c r="D52" s="12"/>
      <c r="E52" s="12"/>
      <c r="F52" s="12"/>
      <c r="G52" s="12"/>
      <c r="H52" s="12"/>
    </row>
    <row r="53" spans="3:27" s="13" customFormat="1" x14ac:dyDescent="0.2">
      <c r="C53" s="12"/>
      <c r="D53" s="12"/>
      <c r="E53" s="12"/>
      <c r="F53" s="12"/>
      <c r="G53" s="12"/>
      <c r="H53" s="12"/>
    </row>
    <row r="54" spans="3:27" s="13" customFormat="1" x14ac:dyDescent="0.2">
      <c r="C54" s="12"/>
      <c r="D54" s="12"/>
      <c r="E54" s="12"/>
      <c r="F54" s="12"/>
      <c r="G54" s="12"/>
      <c r="H54" s="12"/>
    </row>
    <row r="56" spans="3:27" x14ac:dyDescent="0.2">
      <c r="C56" s="11"/>
      <c r="D56" s="11"/>
      <c r="E56" s="11"/>
      <c r="F56" s="11"/>
      <c r="G56" s="11"/>
      <c r="H56" s="11"/>
      <c r="L56" s="11"/>
      <c r="M56" s="11"/>
      <c r="N56" s="11"/>
      <c r="O56" s="11"/>
      <c r="P56" s="11"/>
      <c r="Q56" s="11"/>
      <c r="R56" s="11"/>
      <c r="S56" s="14"/>
      <c r="T56" s="14"/>
      <c r="U56" s="14"/>
      <c r="V56" s="14"/>
      <c r="W56" s="14"/>
      <c r="X56" s="14"/>
      <c r="Y56" s="14"/>
      <c r="Z56" s="14"/>
      <c r="AA56" s="14"/>
    </row>
    <row r="57" spans="3:27" x14ac:dyDescent="0.2">
      <c r="C57" s="11"/>
      <c r="D57" s="11"/>
      <c r="E57" s="11"/>
      <c r="F57" s="11"/>
      <c r="G57" s="11"/>
      <c r="H57" s="11"/>
      <c r="L57" s="11"/>
      <c r="M57" s="11"/>
      <c r="N57" s="11"/>
      <c r="O57" s="11"/>
      <c r="P57" s="11"/>
      <c r="Q57" s="11"/>
      <c r="R57" s="11"/>
      <c r="S57" s="14"/>
      <c r="T57" s="14"/>
      <c r="U57" s="14"/>
      <c r="V57" s="14"/>
      <c r="W57" s="14"/>
      <c r="X57" s="14"/>
      <c r="Y57" s="14"/>
      <c r="Z57" s="14"/>
      <c r="AA57" s="14"/>
    </row>
    <row r="58" spans="3:27" x14ac:dyDescent="0.2">
      <c r="C58" s="11"/>
      <c r="D58" s="11"/>
      <c r="E58" s="11"/>
      <c r="F58" s="11"/>
      <c r="G58" s="11"/>
      <c r="H58" s="11"/>
      <c r="T58" s="14"/>
      <c r="U58" s="14"/>
      <c r="V58" s="14"/>
      <c r="W58" s="14"/>
      <c r="X58" s="14"/>
      <c r="Y58" s="14"/>
      <c r="Z58" s="14"/>
      <c r="AA58" s="14"/>
    </row>
    <row r="59" spans="3:27" x14ac:dyDescent="0.2">
      <c r="C59" s="11"/>
      <c r="D59" s="11"/>
      <c r="E59" s="11"/>
      <c r="F59" s="11"/>
      <c r="G59" s="11"/>
      <c r="H59" s="11"/>
      <c r="T59" s="14"/>
      <c r="U59" s="14"/>
      <c r="V59" s="14"/>
      <c r="W59" s="14"/>
      <c r="X59" s="14"/>
      <c r="Y59" s="14"/>
      <c r="Z59" s="14"/>
      <c r="AA59" s="14"/>
    </row>
    <row r="60" spans="3:27" s="13" customFormat="1" x14ac:dyDescent="0.2">
      <c r="C60" s="12"/>
      <c r="D60" s="12"/>
      <c r="E60" s="12"/>
      <c r="F60" s="12"/>
      <c r="G60" s="12"/>
      <c r="H60" s="12"/>
      <c r="T60" s="14"/>
      <c r="U60" s="14"/>
      <c r="V60" s="14"/>
      <c r="W60" s="14"/>
      <c r="X60" s="14"/>
      <c r="Y60" s="14"/>
      <c r="Z60" s="14"/>
      <c r="AA60" s="14"/>
    </row>
    <row r="62" spans="3:27" x14ac:dyDescent="0.2">
      <c r="C62" s="11"/>
      <c r="D62" s="11"/>
      <c r="E62" s="11"/>
      <c r="F62" s="11"/>
      <c r="G62" s="11"/>
      <c r="H62" s="11"/>
      <c r="T62" s="14"/>
      <c r="U62" s="14"/>
      <c r="V62" s="14"/>
      <c r="W62" s="14"/>
      <c r="X62" s="14"/>
      <c r="Y62" s="14"/>
    </row>
    <row r="63" spans="3:27" x14ac:dyDescent="0.2">
      <c r="C63" s="11"/>
      <c r="D63" s="11"/>
      <c r="E63" s="11"/>
      <c r="F63" s="11"/>
      <c r="G63" s="11"/>
      <c r="H63" s="11"/>
      <c r="T63" s="14"/>
      <c r="U63" s="14"/>
      <c r="V63" s="14"/>
      <c r="W63" s="14"/>
      <c r="X63" s="14"/>
      <c r="Y63" s="14"/>
    </row>
    <row r="64" spans="3:27" x14ac:dyDescent="0.2">
      <c r="C64" s="11"/>
      <c r="D64" s="11"/>
      <c r="E64" s="11"/>
      <c r="F64" s="11"/>
      <c r="G64" s="11"/>
      <c r="H64" s="11"/>
      <c r="J64" s="13"/>
      <c r="K64" s="13"/>
      <c r="L64" s="13"/>
      <c r="M64" s="13"/>
      <c r="N64" s="13"/>
      <c r="O64" s="13"/>
      <c r="P64" s="13"/>
      <c r="Q64" s="13"/>
      <c r="R64" s="13"/>
      <c r="T64" s="14"/>
      <c r="U64" s="14"/>
      <c r="V64" s="14"/>
      <c r="W64" s="14"/>
      <c r="X64" s="14"/>
      <c r="Y64" s="14"/>
    </row>
    <row r="65" spans="3:25" x14ac:dyDescent="0.2">
      <c r="C65" s="11"/>
      <c r="D65" s="11"/>
      <c r="E65" s="11"/>
      <c r="F65" s="11"/>
      <c r="G65" s="11"/>
      <c r="H65" s="11"/>
      <c r="J65" s="13"/>
      <c r="K65" s="13"/>
      <c r="L65" s="13"/>
      <c r="M65" s="13"/>
      <c r="N65" s="13"/>
      <c r="O65" s="13"/>
      <c r="P65" s="13"/>
      <c r="Q65" s="13"/>
      <c r="R65" s="13"/>
      <c r="T65" s="14"/>
      <c r="U65" s="14"/>
      <c r="V65" s="14"/>
      <c r="W65" s="14"/>
      <c r="X65" s="14"/>
      <c r="Y65" s="14"/>
    </row>
    <row r="66" spans="3:25" x14ac:dyDescent="0.2">
      <c r="C66" s="11"/>
      <c r="D66" s="11"/>
      <c r="E66" s="11"/>
      <c r="F66" s="11"/>
      <c r="G66" s="11"/>
      <c r="H66" s="11"/>
      <c r="J66" s="13"/>
      <c r="K66" s="13"/>
      <c r="L66" s="13"/>
      <c r="M66" s="13"/>
      <c r="N66" s="13"/>
      <c r="O66" s="13"/>
      <c r="P66" s="13"/>
      <c r="Q66" s="13"/>
      <c r="R66" s="13"/>
      <c r="T66" s="14"/>
      <c r="U66" s="14"/>
      <c r="V66" s="14"/>
      <c r="W66" s="14"/>
      <c r="X66" s="14"/>
      <c r="Y66" s="14"/>
    </row>
    <row r="67" spans="3:25" x14ac:dyDescent="0.2">
      <c r="T67" s="14"/>
      <c r="U67" s="14"/>
      <c r="V67" s="14"/>
      <c r="W67" s="14"/>
      <c r="X67" s="14"/>
      <c r="Y67" s="14"/>
    </row>
    <row r="68" spans="3:25" s="13" customFormat="1" x14ac:dyDescent="0.2">
      <c r="C68" s="12"/>
      <c r="D68" s="12"/>
      <c r="E68" s="12"/>
      <c r="F68" s="12"/>
      <c r="G68" s="12"/>
      <c r="H68" s="12"/>
      <c r="J68" s="4"/>
      <c r="K68" s="4"/>
      <c r="L68" s="4"/>
      <c r="M68" s="4"/>
      <c r="N68" s="4"/>
      <c r="O68" s="4"/>
      <c r="P68" s="4"/>
      <c r="Q68" s="4"/>
      <c r="R68" s="4"/>
      <c r="T68" s="14"/>
      <c r="U68" s="14"/>
      <c r="V68" s="14"/>
      <c r="W68" s="14"/>
      <c r="X68" s="14"/>
      <c r="Y68" s="14"/>
    </row>
    <row r="69" spans="3:25" x14ac:dyDescent="0.2">
      <c r="T69" s="14"/>
      <c r="U69" s="14"/>
      <c r="V69" s="14"/>
      <c r="W69" s="14"/>
      <c r="X69" s="14"/>
      <c r="Y69" s="14"/>
    </row>
    <row r="70" spans="3:25" x14ac:dyDescent="0.2">
      <c r="C70" s="11"/>
      <c r="D70" s="11"/>
      <c r="E70" s="11"/>
      <c r="F70" s="11"/>
      <c r="G70" s="11"/>
      <c r="H70" s="11"/>
      <c r="T70" s="14"/>
      <c r="U70" s="14"/>
      <c r="V70" s="14"/>
      <c r="W70" s="14"/>
      <c r="X70" s="14"/>
      <c r="Y70" s="14"/>
    </row>
    <row r="71" spans="3:25" x14ac:dyDescent="0.2">
      <c r="C71" s="11"/>
      <c r="D71" s="11"/>
      <c r="E71" s="11"/>
      <c r="F71" s="11"/>
      <c r="G71" s="11"/>
      <c r="H71" s="11"/>
      <c r="T71" s="14"/>
      <c r="U71" s="14"/>
      <c r="V71" s="14"/>
      <c r="W71" s="14"/>
      <c r="X71" s="14"/>
      <c r="Y71" s="14"/>
    </row>
    <row r="72" spans="3:25" x14ac:dyDescent="0.2">
      <c r="C72" s="11"/>
      <c r="D72" s="11"/>
      <c r="E72" s="11"/>
      <c r="F72" s="11"/>
      <c r="G72" s="11"/>
      <c r="H72" s="11"/>
      <c r="T72" s="14"/>
      <c r="U72" s="14"/>
      <c r="V72" s="14"/>
      <c r="W72" s="14"/>
      <c r="X72" s="14"/>
      <c r="Y72" s="14"/>
    </row>
    <row r="73" spans="3:25" x14ac:dyDescent="0.2">
      <c r="C73" s="11"/>
      <c r="D73" s="11"/>
      <c r="E73" s="11"/>
      <c r="F73" s="11"/>
      <c r="G73" s="11"/>
      <c r="H73" s="11"/>
      <c r="T73" s="14"/>
      <c r="U73" s="14"/>
      <c r="V73" s="14"/>
      <c r="W73" s="14"/>
      <c r="X73" s="14"/>
      <c r="Y73" s="14"/>
    </row>
    <row r="74" spans="3:25" x14ac:dyDescent="0.2">
      <c r="C74" s="11"/>
      <c r="D74" s="11"/>
      <c r="E74" s="11"/>
      <c r="F74" s="11"/>
      <c r="G74" s="11"/>
      <c r="H74" s="11"/>
      <c r="T74" s="14"/>
      <c r="U74" s="14"/>
      <c r="V74" s="14"/>
      <c r="W74" s="14"/>
      <c r="X74" s="14"/>
      <c r="Y74" s="14"/>
    </row>
    <row r="75" spans="3:25" s="13" customFormat="1" x14ac:dyDescent="0.2">
      <c r="C75" s="12"/>
      <c r="D75" s="12"/>
      <c r="E75" s="12"/>
      <c r="F75" s="12"/>
      <c r="G75" s="12"/>
      <c r="H75" s="12"/>
      <c r="J75" s="4"/>
      <c r="K75" s="4"/>
      <c r="L75" s="4"/>
      <c r="M75" s="4"/>
      <c r="N75" s="4"/>
      <c r="O75" s="4"/>
      <c r="P75" s="4"/>
      <c r="Q75" s="4"/>
      <c r="R75" s="4"/>
      <c r="S75" s="4"/>
      <c r="T75" s="14"/>
      <c r="U75" s="14"/>
      <c r="V75" s="14"/>
      <c r="W75" s="14"/>
      <c r="X75" s="14"/>
      <c r="Y75" s="14"/>
    </row>
    <row r="76" spans="3:25" x14ac:dyDescent="0.2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4"/>
      <c r="V76" s="14"/>
      <c r="W76" s="14"/>
      <c r="X76" s="14"/>
      <c r="Y76" s="14"/>
    </row>
    <row r="77" spans="3:25" x14ac:dyDescent="0.2">
      <c r="C77" s="11"/>
      <c r="D77" s="11"/>
      <c r="E77" s="11"/>
      <c r="F77" s="11"/>
      <c r="G77" s="11"/>
      <c r="H77" s="11"/>
      <c r="Q77" s="11"/>
      <c r="T77" s="14"/>
      <c r="U77" s="14"/>
      <c r="V77" s="14"/>
      <c r="W77" s="14"/>
      <c r="X77" s="14"/>
      <c r="Y77" s="14"/>
    </row>
    <row r="78" spans="3:25" x14ac:dyDescent="0.2">
      <c r="C78" s="11"/>
      <c r="D78" s="11"/>
      <c r="E78" s="11"/>
      <c r="F78" s="11"/>
      <c r="G78" s="11"/>
      <c r="H78" s="11"/>
      <c r="O78" s="11"/>
      <c r="Q78" s="11"/>
      <c r="T78" s="14"/>
      <c r="U78" s="14"/>
      <c r="V78" s="14"/>
      <c r="W78" s="14"/>
      <c r="X78" s="14"/>
      <c r="Y78" s="14"/>
    </row>
    <row r="79" spans="3:25" x14ac:dyDescent="0.2">
      <c r="C79" s="11"/>
      <c r="D79" s="11"/>
      <c r="E79" s="11"/>
      <c r="F79" s="11"/>
      <c r="G79" s="11"/>
      <c r="H79" s="11"/>
      <c r="T79" s="14"/>
      <c r="U79" s="14"/>
      <c r="V79" s="14"/>
      <c r="W79" s="14"/>
      <c r="X79" s="14"/>
      <c r="Y79" s="14"/>
    </row>
    <row r="80" spans="3:25" x14ac:dyDescent="0.2">
      <c r="C80" s="11"/>
      <c r="D80" s="11"/>
      <c r="E80" s="11"/>
      <c r="F80" s="11"/>
      <c r="G80" s="11"/>
      <c r="H80" s="11"/>
      <c r="T80" s="14"/>
      <c r="U80" s="14"/>
      <c r="V80" s="14"/>
      <c r="W80" s="14"/>
      <c r="X80" s="14"/>
      <c r="Y80" s="14"/>
    </row>
    <row r="81" spans="3:25" x14ac:dyDescent="0.2">
      <c r="C81" s="11"/>
      <c r="D81" s="11"/>
      <c r="E81" s="11"/>
      <c r="F81" s="11"/>
      <c r="G81" s="11"/>
      <c r="H81" s="11"/>
      <c r="T81" s="14"/>
      <c r="U81" s="14"/>
      <c r="V81" s="14"/>
      <c r="W81" s="14"/>
      <c r="X81" s="14"/>
      <c r="Y81" s="14"/>
    </row>
    <row r="82" spans="3:25" s="13" customFormat="1" x14ac:dyDescent="0.2">
      <c r="C82" s="12"/>
      <c r="D82" s="12"/>
      <c r="E82" s="12"/>
      <c r="F82" s="12"/>
      <c r="G82" s="12"/>
      <c r="H82" s="12"/>
      <c r="J82" s="4"/>
      <c r="K82" s="4"/>
      <c r="L82" s="4"/>
      <c r="M82" s="4"/>
      <c r="N82" s="4"/>
      <c r="O82" s="11"/>
      <c r="P82" s="4"/>
      <c r="Q82" s="11"/>
      <c r="R82" s="4"/>
      <c r="S82" s="4"/>
      <c r="T82" s="14"/>
      <c r="U82" s="14"/>
      <c r="V82" s="14"/>
      <c r="W82" s="14"/>
      <c r="X82" s="14"/>
      <c r="Y82" s="14"/>
    </row>
    <row r="83" spans="3:25" s="13" customFormat="1" x14ac:dyDescent="0.2">
      <c r="C83" s="12"/>
      <c r="D83" s="12"/>
      <c r="E83" s="12"/>
      <c r="F83" s="12"/>
      <c r="G83" s="12"/>
      <c r="H83" s="12"/>
      <c r="N83" s="4"/>
      <c r="O83" s="4"/>
      <c r="P83" s="4"/>
      <c r="Q83" s="4"/>
      <c r="R83" s="4"/>
      <c r="S83" s="4"/>
      <c r="T83" s="14"/>
      <c r="U83" s="14"/>
      <c r="V83" s="14"/>
      <c r="W83" s="14"/>
      <c r="X83" s="14"/>
      <c r="Y83" s="14"/>
    </row>
    <row r="84" spans="3:25" s="13" customFormat="1" x14ac:dyDescent="0.2">
      <c r="C84" s="12"/>
      <c r="D84" s="12"/>
      <c r="E84" s="12"/>
      <c r="F84" s="12"/>
      <c r="G84" s="12"/>
      <c r="H84" s="12"/>
      <c r="J84" s="4"/>
      <c r="K84" s="4"/>
      <c r="L84" s="4"/>
      <c r="M84" s="4"/>
      <c r="N84" s="4"/>
      <c r="O84" s="11"/>
      <c r="P84" s="4"/>
      <c r="Q84" s="11"/>
      <c r="R84" s="4"/>
      <c r="S84" s="4"/>
      <c r="T84" s="14"/>
      <c r="U84" s="14"/>
      <c r="V84" s="14"/>
      <c r="W84" s="14"/>
      <c r="X84" s="14"/>
      <c r="Y84" s="14"/>
    </row>
  </sheetData>
  <pageMargins left="0.74803149606299213" right="0.23622047244094491" top="0.35433070866141736" bottom="0.39370078740157483" header="0.35433070866141736" footer="0.23622047244094491"/>
  <pageSetup paperSize="9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9632-21EC-45CB-AE1F-7A6BDCAA88AE}">
  <sheetPr>
    <pageSetUpPr fitToPage="1"/>
  </sheetPr>
  <dimension ref="A1:H36"/>
  <sheetViews>
    <sheetView workbookViewId="0">
      <selection activeCell="F43" sqref="F43"/>
    </sheetView>
  </sheetViews>
  <sheetFormatPr defaultRowHeight="12.75" x14ac:dyDescent="0.2"/>
  <cols>
    <col min="1" max="1" width="55.7109375" style="15" bestFit="1" customWidth="1"/>
    <col min="2" max="2" width="5" style="15" bestFit="1" customWidth="1"/>
    <col min="3" max="231" width="9.140625" style="15"/>
    <col min="232" max="232" width="55.7109375" style="15" bestFit="1" customWidth="1"/>
    <col min="233" max="233" width="5" style="15" bestFit="1" customWidth="1"/>
    <col min="234" max="240" width="12.7109375" style="15" bestFit="1" customWidth="1"/>
    <col min="241" max="246" width="11.140625" style="15" bestFit="1" customWidth="1"/>
    <col min="247" max="487" width="9.140625" style="15"/>
    <col min="488" max="488" width="55.7109375" style="15" bestFit="1" customWidth="1"/>
    <col min="489" max="489" width="5" style="15" bestFit="1" customWidth="1"/>
    <col min="490" max="496" width="12.7109375" style="15" bestFit="1" customWidth="1"/>
    <col min="497" max="502" width="11.140625" style="15" bestFit="1" customWidth="1"/>
    <col min="503" max="743" width="9.140625" style="15"/>
    <col min="744" max="744" width="55.7109375" style="15" bestFit="1" customWidth="1"/>
    <col min="745" max="745" width="5" style="15" bestFit="1" customWidth="1"/>
    <col min="746" max="752" width="12.7109375" style="15" bestFit="1" customWidth="1"/>
    <col min="753" max="758" width="11.140625" style="15" bestFit="1" customWidth="1"/>
    <col min="759" max="999" width="9.140625" style="15"/>
    <col min="1000" max="1000" width="55.7109375" style="15" bestFit="1" customWidth="1"/>
    <col min="1001" max="1001" width="5" style="15" bestFit="1" customWidth="1"/>
    <col min="1002" max="1008" width="12.7109375" style="15" bestFit="1" customWidth="1"/>
    <col min="1009" max="1014" width="11.140625" style="15" bestFit="1" customWidth="1"/>
    <col min="1015" max="1255" width="9.140625" style="15"/>
    <col min="1256" max="1256" width="55.7109375" style="15" bestFit="1" customWidth="1"/>
    <col min="1257" max="1257" width="5" style="15" bestFit="1" customWidth="1"/>
    <col min="1258" max="1264" width="12.7109375" style="15" bestFit="1" customWidth="1"/>
    <col min="1265" max="1270" width="11.140625" style="15" bestFit="1" customWidth="1"/>
    <col min="1271" max="1511" width="9.140625" style="15"/>
    <col min="1512" max="1512" width="55.7109375" style="15" bestFit="1" customWidth="1"/>
    <col min="1513" max="1513" width="5" style="15" bestFit="1" customWidth="1"/>
    <col min="1514" max="1520" width="12.7109375" style="15" bestFit="1" customWidth="1"/>
    <col min="1521" max="1526" width="11.140625" style="15" bestFit="1" customWidth="1"/>
    <col min="1527" max="1767" width="9.140625" style="15"/>
    <col min="1768" max="1768" width="55.7109375" style="15" bestFit="1" customWidth="1"/>
    <col min="1769" max="1769" width="5" style="15" bestFit="1" customWidth="1"/>
    <col min="1770" max="1776" width="12.7109375" style="15" bestFit="1" customWidth="1"/>
    <col min="1777" max="1782" width="11.140625" style="15" bestFit="1" customWidth="1"/>
    <col min="1783" max="2023" width="9.140625" style="15"/>
    <col min="2024" max="2024" width="55.7109375" style="15" bestFit="1" customWidth="1"/>
    <col min="2025" max="2025" width="5" style="15" bestFit="1" customWidth="1"/>
    <col min="2026" max="2032" width="12.7109375" style="15" bestFit="1" customWidth="1"/>
    <col min="2033" max="2038" width="11.140625" style="15" bestFit="1" customWidth="1"/>
    <col min="2039" max="2279" width="9.140625" style="15"/>
    <col min="2280" max="2280" width="55.7109375" style="15" bestFit="1" customWidth="1"/>
    <col min="2281" max="2281" width="5" style="15" bestFit="1" customWidth="1"/>
    <col min="2282" max="2288" width="12.7109375" style="15" bestFit="1" customWidth="1"/>
    <col min="2289" max="2294" width="11.140625" style="15" bestFit="1" customWidth="1"/>
    <col min="2295" max="2535" width="9.140625" style="15"/>
    <col min="2536" max="2536" width="55.7109375" style="15" bestFit="1" customWidth="1"/>
    <col min="2537" max="2537" width="5" style="15" bestFit="1" customWidth="1"/>
    <col min="2538" max="2544" width="12.7109375" style="15" bestFit="1" customWidth="1"/>
    <col min="2545" max="2550" width="11.140625" style="15" bestFit="1" customWidth="1"/>
    <col min="2551" max="2791" width="9.140625" style="15"/>
    <col min="2792" max="2792" width="55.7109375" style="15" bestFit="1" customWidth="1"/>
    <col min="2793" max="2793" width="5" style="15" bestFit="1" customWidth="1"/>
    <col min="2794" max="2800" width="12.7109375" style="15" bestFit="1" customWidth="1"/>
    <col min="2801" max="2806" width="11.140625" style="15" bestFit="1" customWidth="1"/>
    <col min="2807" max="3047" width="9.140625" style="15"/>
    <col min="3048" max="3048" width="55.7109375" style="15" bestFit="1" customWidth="1"/>
    <col min="3049" max="3049" width="5" style="15" bestFit="1" customWidth="1"/>
    <col min="3050" max="3056" width="12.7109375" style="15" bestFit="1" customWidth="1"/>
    <col min="3057" max="3062" width="11.140625" style="15" bestFit="1" customWidth="1"/>
    <col min="3063" max="3303" width="9.140625" style="15"/>
    <col min="3304" max="3304" width="55.7109375" style="15" bestFit="1" customWidth="1"/>
    <col min="3305" max="3305" width="5" style="15" bestFit="1" customWidth="1"/>
    <col min="3306" max="3312" width="12.7109375" style="15" bestFit="1" customWidth="1"/>
    <col min="3313" max="3318" width="11.140625" style="15" bestFit="1" customWidth="1"/>
    <col min="3319" max="3559" width="9.140625" style="15"/>
    <col min="3560" max="3560" width="55.7109375" style="15" bestFit="1" customWidth="1"/>
    <col min="3561" max="3561" width="5" style="15" bestFit="1" customWidth="1"/>
    <col min="3562" max="3568" width="12.7109375" style="15" bestFit="1" customWidth="1"/>
    <col min="3569" max="3574" width="11.140625" style="15" bestFit="1" customWidth="1"/>
    <col min="3575" max="3815" width="9.140625" style="15"/>
    <col min="3816" max="3816" width="55.7109375" style="15" bestFit="1" customWidth="1"/>
    <col min="3817" max="3817" width="5" style="15" bestFit="1" customWidth="1"/>
    <col min="3818" max="3824" width="12.7109375" style="15" bestFit="1" customWidth="1"/>
    <col min="3825" max="3830" width="11.140625" style="15" bestFit="1" customWidth="1"/>
    <col min="3831" max="4071" width="9.140625" style="15"/>
    <col min="4072" max="4072" width="55.7109375" style="15" bestFit="1" customWidth="1"/>
    <col min="4073" max="4073" width="5" style="15" bestFit="1" customWidth="1"/>
    <col min="4074" max="4080" width="12.7109375" style="15" bestFit="1" customWidth="1"/>
    <col min="4081" max="4086" width="11.140625" style="15" bestFit="1" customWidth="1"/>
    <col min="4087" max="4327" width="9.140625" style="15"/>
    <col min="4328" max="4328" width="55.7109375" style="15" bestFit="1" customWidth="1"/>
    <col min="4329" max="4329" width="5" style="15" bestFit="1" customWidth="1"/>
    <col min="4330" max="4336" width="12.7109375" style="15" bestFit="1" customWidth="1"/>
    <col min="4337" max="4342" width="11.140625" style="15" bestFit="1" customWidth="1"/>
    <col min="4343" max="4583" width="9.140625" style="15"/>
    <col min="4584" max="4584" width="55.7109375" style="15" bestFit="1" customWidth="1"/>
    <col min="4585" max="4585" width="5" style="15" bestFit="1" customWidth="1"/>
    <col min="4586" max="4592" width="12.7109375" style="15" bestFit="1" customWidth="1"/>
    <col min="4593" max="4598" width="11.140625" style="15" bestFit="1" customWidth="1"/>
    <col min="4599" max="4839" width="9.140625" style="15"/>
    <col min="4840" max="4840" width="55.7109375" style="15" bestFit="1" customWidth="1"/>
    <col min="4841" max="4841" width="5" style="15" bestFit="1" customWidth="1"/>
    <col min="4842" max="4848" width="12.7109375" style="15" bestFit="1" customWidth="1"/>
    <col min="4849" max="4854" width="11.140625" style="15" bestFit="1" customWidth="1"/>
    <col min="4855" max="5095" width="9.140625" style="15"/>
    <col min="5096" max="5096" width="55.7109375" style="15" bestFit="1" customWidth="1"/>
    <col min="5097" max="5097" width="5" style="15" bestFit="1" customWidth="1"/>
    <col min="5098" max="5104" width="12.7109375" style="15" bestFit="1" customWidth="1"/>
    <col min="5105" max="5110" width="11.140625" style="15" bestFit="1" customWidth="1"/>
    <col min="5111" max="5351" width="9.140625" style="15"/>
    <col min="5352" max="5352" width="55.7109375" style="15" bestFit="1" customWidth="1"/>
    <col min="5353" max="5353" width="5" style="15" bestFit="1" customWidth="1"/>
    <col min="5354" max="5360" width="12.7109375" style="15" bestFit="1" customWidth="1"/>
    <col min="5361" max="5366" width="11.140625" style="15" bestFit="1" customWidth="1"/>
    <col min="5367" max="5607" width="9.140625" style="15"/>
    <col min="5608" max="5608" width="55.7109375" style="15" bestFit="1" customWidth="1"/>
    <col min="5609" max="5609" width="5" style="15" bestFit="1" customWidth="1"/>
    <col min="5610" max="5616" width="12.7109375" style="15" bestFit="1" customWidth="1"/>
    <col min="5617" max="5622" width="11.140625" style="15" bestFit="1" customWidth="1"/>
    <col min="5623" max="5863" width="9.140625" style="15"/>
    <col min="5864" max="5864" width="55.7109375" style="15" bestFit="1" customWidth="1"/>
    <col min="5865" max="5865" width="5" style="15" bestFit="1" customWidth="1"/>
    <col min="5866" max="5872" width="12.7109375" style="15" bestFit="1" customWidth="1"/>
    <col min="5873" max="5878" width="11.140625" style="15" bestFit="1" customWidth="1"/>
    <col min="5879" max="6119" width="9.140625" style="15"/>
    <col min="6120" max="6120" width="55.7109375" style="15" bestFit="1" customWidth="1"/>
    <col min="6121" max="6121" width="5" style="15" bestFit="1" customWidth="1"/>
    <col min="6122" max="6128" width="12.7109375" style="15" bestFit="1" customWidth="1"/>
    <col min="6129" max="6134" width="11.140625" style="15" bestFit="1" customWidth="1"/>
    <col min="6135" max="6375" width="9.140625" style="15"/>
    <col min="6376" max="6376" width="55.7109375" style="15" bestFit="1" customWidth="1"/>
    <col min="6377" max="6377" width="5" style="15" bestFit="1" customWidth="1"/>
    <col min="6378" max="6384" width="12.7109375" style="15" bestFit="1" customWidth="1"/>
    <col min="6385" max="6390" width="11.140625" style="15" bestFit="1" customWidth="1"/>
    <col min="6391" max="6631" width="9.140625" style="15"/>
    <col min="6632" max="6632" width="55.7109375" style="15" bestFit="1" customWidth="1"/>
    <col min="6633" max="6633" width="5" style="15" bestFit="1" customWidth="1"/>
    <col min="6634" max="6640" width="12.7109375" style="15" bestFit="1" customWidth="1"/>
    <col min="6641" max="6646" width="11.140625" style="15" bestFit="1" customWidth="1"/>
    <col min="6647" max="6887" width="9.140625" style="15"/>
    <col min="6888" max="6888" width="55.7109375" style="15" bestFit="1" customWidth="1"/>
    <col min="6889" max="6889" width="5" style="15" bestFit="1" customWidth="1"/>
    <col min="6890" max="6896" width="12.7109375" style="15" bestFit="1" customWidth="1"/>
    <col min="6897" max="6902" width="11.140625" style="15" bestFit="1" customWidth="1"/>
    <col min="6903" max="7143" width="9.140625" style="15"/>
    <col min="7144" max="7144" width="55.7109375" style="15" bestFit="1" customWidth="1"/>
    <col min="7145" max="7145" width="5" style="15" bestFit="1" customWidth="1"/>
    <col min="7146" max="7152" width="12.7109375" style="15" bestFit="1" customWidth="1"/>
    <col min="7153" max="7158" width="11.140625" style="15" bestFit="1" customWidth="1"/>
    <col min="7159" max="7399" width="9.140625" style="15"/>
    <col min="7400" max="7400" width="55.7109375" style="15" bestFit="1" customWidth="1"/>
    <col min="7401" max="7401" width="5" style="15" bestFit="1" customWidth="1"/>
    <col min="7402" max="7408" width="12.7109375" style="15" bestFit="1" customWidth="1"/>
    <col min="7409" max="7414" width="11.140625" style="15" bestFit="1" customWidth="1"/>
    <col min="7415" max="7655" width="9.140625" style="15"/>
    <col min="7656" max="7656" width="55.7109375" style="15" bestFit="1" customWidth="1"/>
    <col min="7657" max="7657" width="5" style="15" bestFit="1" customWidth="1"/>
    <col min="7658" max="7664" width="12.7109375" style="15" bestFit="1" customWidth="1"/>
    <col min="7665" max="7670" width="11.140625" style="15" bestFit="1" customWidth="1"/>
    <col min="7671" max="7911" width="9.140625" style="15"/>
    <col min="7912" max="7912" width="55.7109375" style="15" bestFit="1" customWidth="1"/>
    <col min="7913" max="7913" width="5" style="15" bestFit="1" customWidth="1"/>
    <col min="7914" max="7920" width="12.7109375" style="15" bestFit="1" customWidth="1"/>
    <col min="7921" max="7926" width="11.140625" style="15" bestFit="1" customWidth="1"/>
    <col min="7927" max="8167" width="9.140625" style="15"/>
    <col min="8168" max="8168" width="55.7109375" style="15" bestFit="1" customWidth="1"/>
    <col min="8169" max="8169" width="5" style="15" bestFit="1" customWidth="1"/>
    <col min="8170" max="8176" width="12.7109375" style="15" bestFit="1" customWidth="1"/>
    <col min="8177" max="8182" width="11.140625" style="15" bestFit="1" customWidth="1"/>
    <col min="8183" max="8423" width="9.140625" style="15"/>
    <col min="8424" max="8424" width="55.7109375" style="15" bestFit="1" customWidth="1"/>
    <col min="8425" max="8425" width="5" style="15" bestFit="1" customWidth="1"/>
    <col min="8426" max="8432" width="12.7109375" style="15" bestFit="1" customWidth="1"/>
    <col min="8433" max="8438" width="11.140625" style="15" bestFit="1" customWidth="1"/>
    <col min="8439" max="8679" width="9.140625" style="15"/>
    <col min="8680" max="8680" width="55.7109375" style="15" bestFit="1" customWidth="1"/>
    <col min="8681" max="8681" width="5" style="15" bestFit="1" customWidth="1"/>
    <col min="8682" max="8688" width="12.7109375" style="15" bestFit="1" customWidth="1"/>
    <col min="8689" max="8694" width="11.140625" style="15" bestFit="1" customWidth="1"/>
    <col min="8695" max="8935" width="9.140625" style="15"/>
    <col min="8936" max="8936" width="55.7109375" style="15" bestFit="1" customWidth="1"/>
    <col min="8937" max="8937" width="5" style="15" bestFit="1" customWidth="1"/>
    <col min="8938" max="8944" width="12.7109375" style="15" bestFit="1" customWidth="1"/>
    <col min="8945" max="8950" width="11.140625" style="15" bestFit="1" customWidth="1"/>
    <col min="8951" max="9191" width="9.140625" style="15"/>
    <col min="9192" max="9192" width="55.7109375" style="15" bestFit="1" customWidth="1"/>
    <col min="9193" max="9193" width="5" style="15" bestFit="1" customWidth="1"/>
    <col min="9194" max="9200" width="12.7109375" style="15" bestFit="1" customWidth="1"/>
    <col min="9201" max="9206" width="11.140625" style="15" bestFit="1" customWidth="1"/>
    <col min="9207" max="9447" width="9.140625" style="15"/>
    <col min="9448" max="9448" width="55.7109375" style="15" bestFit="1" customWidth="1"/>
    <col min="9449" max="9449" width="5" style="15" bestFit="1" customWidth="1"/>
    <col min="9450" max="9456" width="12.7109375" style="15" bestFit="1" customWidth="1"/>
    <col min="9457" max="9462" width="11.140625" style="15" bestFit="1" customWidth="1"/>
    <col min="9463" max="9703" width="9.140625" style="15"/>
    <col min="9704" max="9704" width="55.7109375" style="15" bestFit="1" customWidth="1"/>
    <col min="9705" max="9705" width="5" style="15" bestFit="1" customWidth="1"/>
    <col min="9706" max="9712" width="12.7109375" style="15" bestFit="1" customWidth="1"/>
    <col min="9713" max="9718" width="11.140625" style="15" bestFit="1" customWidth="1"/>
    <col min="9719" max="9959" width="9.140625" style="15"/>
    <col min="9960" max="9960" width="55.7109375" style="15" bestFit="1" customWidth="1"/>
    <col min="9961" max="9961" width="5" style="15" bestFit="1" customWidth="1"/>
    <col min="9962" max="9968" width="12.7109375" style="15" bestFit="1" customWidth="1"/>
    <col min="9969" max="9974" width="11.140625" style="15" bestFit="1" customWidth="1"/>
    <col min="9975" max="10215" width="9.140625" style="15"/>
    <col min="10216" max="10216" width="55.7109375" style="15" bestFit="1" customWidth="1"/>
    <col min="10217" max="10217" width="5" style="15" bestFit="1" customWidth="1"/>
    <col min="10218" max="10224" width="12.7109375" style="15" bestFit="1" customWidth="1"/>
    <col min="10225" max="10230" width="11.140625" style="15" bestFit="1" customWidth="1"/>
    <col min="10231" max="10471" width="9.140625" style="15"/>
    <col min="10472" max="10472" width="55.7109375" style="15" bestFit="1" customWidth="1"/>
    <col min="10473" max="10473" width="5" style="15" bestFit="1" customWidth="1"/>
    <col min="10474" max="10480" width="12.7109375" style="15" bestFit="1" customWidth="1"/>
    <col min="10481" max="10486" width="11.140625" style="15" bestFit="1" customWidth="1"/>
    <col min="10487" max="10727" width="9.140625" style="15"/>
    <col min="10728" max="10728" width="55.7109375" style="15" bestFit="1" customWidth="1"/>
    <col min="10729" max="10729" width="5" style="15" bestFit="1" customWidth="1"/>
    <col min="10730" max="10736" width="12.7109375" style="15" bestFit="1" customWidth="1"/>
    <col min="10737" max="10742" width="11.140625" style="15" bestFit="1" customWidth="1"/>
    <col min="10743" max="10983" width="9.140625" style="15"/>
    <col min="10984" max="10984" width="55.7109375" style="15" bestFit="1" customWidth="1"/>
    <col min="10985" max="10985" width="5" style="15" bestFit="1" customWidth="1"/>
    <col min="10986" max="10992" width="12.7109375" style="15" bestFit="1" customWidth="1"/>
    <col min="10993" max="10998" width="11.140625" style="15" bestFit="1" customWidth="1"/>
    <col min="10999" max="11239" width="9.140625" style="15"/>
    <col min="11240" max="11240" width="55.7109375" style="15" bestFit="1" customWidth="1"/>
    <col min="11241" max="11241" width="5" style="15" bestFit="1" customWidth="1"/>
    <col min="11242" max="11248" width="12.7109375" style="15" bestFit="1" customWidth="1"/>
    <col min="11249" max="11254" width="11.140625" style="15" bestFit="1" customWidth="1"/>
    <col min="11255" max="11495" width="9.140625" style="15"/>
    <col min="11496" max="11496" width="55.7109375" style="15" bestFit="1" customWidth="1"/>
    <col min="11497" max="11497" width="5" style="15" bestFit="1" customWidth="1"/>
    <col min="11498" max="11504" width="12.7109375" style="15" bestFit="1" customWidth="1"/>
    <col min="11505" max="11510" width="11.140625" style="15" bestFit="1" customWidth="1"/>
    <col min="11511" max="11751" width="9.140625" style="15"/>
    <col min="11752" max="11752" width="55.7109375" style="15" bestFit="1" customWidth="1"/>
    <col min="11753" max="11753" width="5" style="15" bestFit="1" customWidth="1"/>
    <col min="11754" max="11760" width="12.7109375" style="15" bestFit="1" customWidth="1"/>
    <col min="11761" max="11766" width="11.140625" style="15" bestFit="1" customWidth="1"/>
    <col min="11767" max="12007" width="9.140625" style="15"/>
    <col min="12008" max="12008" width="55.7109375" style="15" bestFit="1" customWidth="1"/>
    <col min="12009" max="12009" width="5" style="15" bestFit="1" customWidth="1"/>
    <col min="12010" max="12016" width="12.7109375" style="15" bestFit="1" customWidth="1"/>
    <col min="12017" max="12022" width="11.140625" style="15" bestFit="1" customWidth="1"/>
    <col min="12023" max="12263" width="9.140625" style="15"/>
    <col min="12264" max="12264" width="55.7109375" style="15" bestFit="1" customWidth="1"/>
    <col min="12265" max="12265" width="5" style="15" bestFit="1" customWidth="1"/>
    <col min="12266" max="12272" width="12.7109375" style="15" bestFit="1" customWidth="1"/>
    <col min="12273" max="12278" width="11.140625" style="15" bestFit="1" customWidth="1"/>
    <col min="12279" max="12519" width="9.140625" style="15"/>
    <col min="12520" max="12520" width="55.7109375" style="15" bestFit="1" customWidth="1"/>
    <col min="12521" max="12521" width="5" style="15" bestFit="1" customWidth="1"/>
    <col min="12522" max="12528" width="12.7109375" style="15" bestFit="1" customWidth="1"/>
    <col min="12529" max="12534" width="11.140625" style="15" bestFit="1" customWidth="1"/>
    <col min="12535" max="12775" width="9.140625" style="15"/>
    <col min="12776" max="12776" width="55.7109375" style="15" bestFit="1" customWidth="1"/>
    <col min="12777" max="12777" width="5" style="15" bestFit="1" customWidth="1"/>
    <col min="12778" max="12784" width="12.7109375" style="15" bestFit="1" customWidth="1"/>
    <col min="12785" max="12790" width="11.140625" style="15" bestFit="1" customWidth="1"/>
    <col min="12791" max="13031" width="9.140625" style="15"/>
    <col min="13032" max="13032" width="55.7109375" style="15" bestFit="1" customWidth="1"/>
    <col min="13033" max="13033" width="5" style="15" bestFit="1" customWidth="1"/>
    <col min="13034" max="13040" width="12.7109375" style="15" bestFit="1" customWidth="1"/>
    <col min="13041" max="13046" width="11.140625" style="15" bestFit="1" customWidth="1"/>
    <col min="13047" max="13287" width="9.140625" style="15"/>
    <col min="13288" max="13288" width="55.7109375" style="15" bestFit="1" customWidth="1"/>
    <col min="13289" max="13289" width="5" style="15" bestFit="1" customWidth="1"/>
    <col min="13290" max="13296" width="12.7109375" style="15" bestFit="1" customWidth="1"/>
    <col min="13297" max="13302" width="11.140625" style="15" bestFit="1" customWidth="1"/>
    <col min="13303" max="13543" width="9.140625" style="15"/>
    <col min="13544" max="13544" width="55.7109375" style="15" bestFit="1" customWidth="1"/>
    <col min="13545" max="13545" width="5" style="15" bestFit="1" customWidth="1"/>
    <col min="13546" max="13552" width="12.7109375" style="15" bestFit="1" customWidth="1"/>
    <col min="13553" max="13558" width="11.140625" style="15" bestFit="1" customWidth="1"/>
    <col min="13559" max="13799" width="9.140625" style="15"/>
    <col min="13800" max="13800" width="55.7109375" style="15" bestFit="1" customWidth="1"/>
    <col min="13801" max="13801" width="5" style="15" bestFit="1" customWidth="1"/>
    <col min="13802" max="13808" width="12.7109375" style="15" bestFit="1" customWidth="1"/>
    <col min="13809" max="13814" width="11.140625" style="15" bestFit="1" customWidth="1"/>
    <col min="13815" max="14055" width="9.140625" style="15"/>
    <col min="14056" max="14056" width="55.7109375" style="15" bestFit="1" customWidth="1"/>
    <col min="14057" max="14057" width="5" style="15" bestFit="1" customWidth="1"/>
    <col min="14058" max="14064" width="12.7109375" style="15" bestFit="1" customWidth="1"/>
    <col min="14065" max="14070" width="11.140625" style="15" bestFit="1" customWidth="1"/>
    <col min="14071" max="14311" width="9.140625" style="15"/>
    <col min="14312" max="14312" width="55.7109375" style="15" bestFit="1" customWidth="1"/>
    <col min="14313" max="14313" width="5" style="15" bestFit="1" customWidth="1"/>
    <col min="14314" max="14320" width="12.7109375" style="15" bestFit="1" customWidth="1"/>
    <col min="14321" max="14326" width="11.140625" style="15" bestFit="1" customWidth="1"/>
    <col min="14327" max="14567" width="9.140625" style="15"/>
    <col min="14568" max="14568" width="55.7109375" style="15" bestFit="1" customWidth="1"/>
    <col min="14569" max="14569" width="5" style="15" bestFit="1" customWidth="1"/>
    <col min="14570" max="14576" width="12.7109375" style="15" bestFit="1" customWidth="1"/>
    <col min="14577" max="14582" width="11.140625" style="15" bestFit="1" customWidth="1"/>
    <col min="14583" max="14823" width="9.140625" style="15"/>
    <col min="14824" max="14824" width="55.7109375" style="15" bestFit="1" customWidth="1"/>
    <col min="14825" max="14825" width="5" style="15" bestFit="1" customWidth="1"/>
    <col min="14826" max="14832" width="12.7109375" style="15" bestFit="1" customWidth="1"/>
    <col min="14833" max="14838" width="11.140625" style="15" bestFit="1" customWidth="1"/>
    <col min="14839" max="15079" width="9.140625" style="15"/>
    <col min="15080" max="15080" width="55.7109375" style="15" bestFit="1" customWidth="1"/>
    <col min="15081" max="15081" width="5" style="15" bestFit="1" customWidth="1"/>
    <col min="15082" max="15088" width="12.7109375" style="15" bestFit="1" customWidth="1"/>
    <col min="15089" max="15094" width="11.140625" style="15" bestFit="1" customWidth="1"/>
    <col min="15095" max="15335" width="9.140625" style="15"/>
    <col min="15336" max="15336" width="55.7109375" style="15" bestFit="1" customWidth="1"/>
    <col min="15337" max="15337" width="5" style="15" bestFit="1" customWidth="1"/>
    <col min="15338" max="15344" width="12.7109375" style="15" bestFit="1" customWidth="1"/>
    <col min="15345" max="15350" width="11.140625" style="15" bestFit="1" customWidth="1"/>
    <col min="15351" max="15591" width="9.140625" style="15"/>
    <col min="15592" max="15592" width="55.7109375" style="15" bestFit="1" customWidth="1"/>
    <col min="15593" max="15593" width="5" style="15" bestFit="1" customWidth="1"/>
    <col min="15594" max="15600" width="12.7109375" style="15" bestFit="1" customWidth="1"/>
    <col min="15601" max="15606" width="11.140625" style="15" bestFit="1" customWidth="1"/>
    <col min="15607" max="15847" width="9.140625" style="15"/>
    <col min="15848" max="15848" width="55.7109375" style="15" bestFit="1" customWidth="1"/>
    <col min="15849" max="15849" width="5" style="15" bestFit="1" customWidth="1"/>
    <col min="15850" max="15856" width="12.7109375" style="15" bestFit="1" customWidth="1"/>
    <col min="15857" max="15862" width="11.140625" style="15" bestFit="1" customWidth="1"/>
    <col min="15863" max="16103" width="9.140625" style="15"/>
    <col min="16104" max="16104" width="55.7109375" style="15" bestFit="1" customWidth="1"/>
    <col min="16105" max="16105" width="5" style="15" bestFit="1" customWidth="1"/>
    <col min="16106" max="16112" width="12.7109375" style="15" bestFit="1" customWidth="1"/>
    <col min="16113" max="16118" width="11.140625" style="15" bestFit="1" customWidth="1"/>
    <col min="16119" max="16384" width="9.140625" style="15"/>
  </cols>
  <sheetData>
    <row r="1" spans="1:8" x14ac:dyDescent="0.2">
      <c r="A1"/>
      <c r="B1"/>
    </row>
    <row r="2" spans="1:8" x14ac:dyDescent="0.2">
      <c r="A2"/>
      <c r="B2"/>
    </row>
    <row r="3" spans="1:8" x14ac:dyDescent="0.2">
      <c r="A3"/>
      <c r="B3"/>
    </row>
    <row r="4" spans="1:8" x14ac:dyDescent="0.2">
      <c r="A4"/>
      <c r="B4"/>
    </row>
    <row r="5" spans="1:8" ht="15.75" x14ac:dyDescent="0.25">
      <c r="A5" s="5" t="s">
        <v>119</v>
      </c>
    </row>
    <row r="7" spans="1:8" x14ac:dyDescent="0.2">
      <c r="A7" s="8" t="s">
        <v>112</v>
      </c>
      <c r="B7" s="8"/>
      <c r="C7" s="9" t="str">
        <f>'Report Data'!D2</f>
        <v>Q1-FY21</v>
      </c>
      <c r="D7" s="9" t="str">
        <f>'Report Data'!E2</f>
        <v>Q4-FY20</v>
      </c>
      <c r="E7" s="9" t="str">
        <f>'Report Data'!F2</f>
        <v>Q3-FY20</v>
      </c>
      <c r="F7" s="9" t="str">
        <f>'Report Data'!G2</f>
        <v>Q2-FY20</v>
      </c>
      <c r="G7" s="9" t="str">
        <f>'Report Data'!H2</f>
        <v>Q1-FY20</v>
      </c>
      <c r="H7" s="9" t="str">
        <f>'Report Data'!I2</f>
        <v>Q4-FY19</v>
      </c>
    </row>
    <row r="9" spans="1:8" s="4" customFormat="1" x14ac:dyDescent="0.2">
      <c r="A9" s="4" t="s">
        <v>120</v>
      </c>
      <c r="B9" s="4" t="s">
        <v>113</v>
      </c>
      <c r="C9" s="11">
        <f>ROUND('Report Data'!D24/10^6,1)</f>
        <v>0</v>
      </c>
      <c r="D9" s="11">
        <f>ROUND('Report Data'!E24/10^6,1)</f>
        <v>0</v>
      </c>
      <c r="E9" s="11">
        <f>ROUND('Report Data'!F24/10^6,1)</f>
        <v>137</v>
      </c>
      <c r="F9" s="11">
        <f>ROUND('Report Data'!G24/10^6,1)</f>
        <v>137</v>
      </c>
      <c r="G9" s="11">
        <f>ROUND('Report Data'!H24/10^6,1)</f>
        <v>137</v>
      </c>
      <c r="H9" s="11">
        <f>ROUND('Report Data'!I24/10^6,1)</f>
        <v>137</v>
      </c>
    </row>
    <row r="10" spans="1:8" x14ac:dyDescent="0.2">
      <c r="A10" s="4" t="s">
        <v>121</v>
      </c>
      <c r="B10" s="15" t="s">
        <v>113</v>
      </c>
      <c r="C10" s="11">
        <f>ROUND('Report Data'!D25/10^6,1)</f>
        <v>67.7</v>
      </c>
      <c r="D10" s="11">
        <f>ROUND('Report Data'!E25/10^6,1)</f>
        <v>54.8</v>
      </c>
      <c r="E10" s="11">
        <f>ROUND('Report Data'!F25/10^6,1)</f>
        <v>47.3</v>
      </c>
      <c r="F10" s="11">
        <f>ROUND('Report Data'!G25/10^6,1)</f>
        <v>35.4</v>
      </c>
      <c r="G10" s="11">
        <f>ROUND('Report Data'!H25/10^6,1)</f>
        <v>91.8</v>
      </c>
      <c r="H10" s="11">
        <f>ROUND('Report Data'!I25/10^6,1)</f>
        <v>38.1</v>
      </c>
    </row>
    <row r="11" spans="1:8" x14ac:dyDescent="0.2">
      <c r="A11" s="4" t="s">
        <v>122</v>
      </c>
      <c r="B11" s="15" t="s">
        <v>113</v>
      </c>
      <c r="C11" s="11">
        <f>ROUND('Report Data'!D26/10^6,1)</f>
        <v>3561.7</v>
      </c>
      <c r="D11" s="11">
        <f>ROUND('Report Data'!E26/10^6,1)</f>
        <v>3585.6</v>
      </c>
      <c r="E11" s="11">
        <f>ROUND('Report Data'!F26/10^6,1)</f>
        <v>3853.5</v>
      </c>
      <c r="F11" s="11">
        <f>ROUND('Report Data'!G26/10^6,1)</f>
        <v>3747.6</v>
      </c>
      <c r="G11" s="11">
        <f>ROUND('Report Data'!H26/10^6,1)</f>
        <v>4034.1</v>
      </c>
      <c r="H11" s="11">
        <f>ROUND('Report Data'!I26/10^6,1)</f>
        <v>3684.9</v>
      </c>
    </row>
    <row r="12" spans="1:8" x14ac:dyDescent="0.2">
      <c r="A12" s="4" t="s">
        <v>123</v>
      </c>
      <c r="B12" s="15" t="s">
        <v>113</v>
      </c>
      <c r="C12" s="11">
        <f>ROUND(SUM('Report Data'!D27:D29)/10^6,1)</f>
        <v>689.3</v>
      </c>
      <c r="D12" s="11">
        <f>ROUND(SUM('Report Data'!E27:E29)/10^6,1)</f>
        <v>443.7</v>
      </c>
      <c r="E12" s="11">
        <f>ROUND(SUM('Report Data'!F27:F29)/10^6,1)</f>
        <v>1317.8</v>
      </c>
      <c r="F12" s="11">
        <f>ROUND(SUM('Report Data'!G27:G29)/10^6,1)</f>
        <v>1308.0999999999999</v>
      </c>
      <c r="G12" s="11">
        <f>ROUND(SUM('Report Data'!H27:H29)/10^6,1)</f>
        <v>1357.6</v>
      </c>
      <c r="H12" s="11">
        <f>ROUND(SUM('Report Data'!I27:I29)/10^6,1)</f>
        <v>1388.3</v>
      </c>
    </row>
    <row r="13" spans="1:8" s="13" customFormat="1" x14ac:dyDescent="0.2">
      <c r="A13" s="13" t="s">
        <v>124</v>
      </c>
      <c r="B13" s="13" t="s">
        <v>113</v>
      </c>
      <c r="C13" s="12">
        <f>ROUND('Report Data'!D30/10^6,1)</f>
        <v>4318.7</v>
      </c>
      <c r="D13" s="12">
        <f>ROUND('Report Data'!E30/10^6,1)</f>
        <v>4084.1</v>
      </c>
      <c r="E13" s="12">
        <f>ROUND('Report Data'!F30/10^6,1)</f>
        <v>5355.6</v>
      </c>
      <c r="F13" s="12">
        <f>ROUND('Report Data'!G30/10^6,1)</f>
        <v>5228</v>
      </c>
      <c r="G13" s="12">
        <f>ROUND('Report Data'!H30/10^6,1)</f>
        <v>5620.4</v>
      </c>
      <c r="H13" s="12">
        <f>ROUND('Report Data'!I30/10^6,1)</f>
        <v>5248.3</v>
      </c>
    </row>
    <row r="14" spans="1:8" s="13" customFormat="1" x14ac:dyDescent="0.2">
      <c r="A14" s="13" t="s">
        <v>125</v>
      </c>
      <c r="B14" s="13" t="s">
        <v>113</v>
      </c>
      <c r="C14" s="12">
        <f>ROUND('Report Data'!D31/10^6,1)</f>
        <v>0</v>
      </c>
      <c r="D14" s="12">
        <f>ROUND('Report Data'!E31/10^6,1)</f>
        <v>0</v>
      </c>
      <c r="E14" s="12">
        <f>ROUND('Report Data'!F31/10^6,1)</f>
        <v>0</v>
      </c>
      <c r="F14" s="12">
        <f>ROUND('Report Data'!G31/10^6,1)</f>
        <v>0</v>
      </c>
      <c r="G14" s="12">
        <f>ROUND('Report Data'!H31/10^6,1)</f>
        <v>307.2</v>
      </c>
      <c r="H14" s="12">
        <f>ROUND('Report Data'!I31/10^6,1)</f>
        <v>631.5</v>
      </c>
    </row>
    <row r="15" spans="1:8" x14ac:dyDescent="0.2">
      <c r="A15" s="4" t="s">
        <v>126</v>
      </c>
      <c r="B15" s="15" t="s">
        <v>113</v>
      </c>
      <c r="C15" s="11">
        <f>ROUND('Report Data'!D33/10^6,1)</f>
        <v>1184.0999999999999</v>
      </c>
      <c r="D15" s="11">
        <f>ROUND('Report Data'!E33/10^6,1)</f>
        <v>1193.7</v>
      </c>
      <c r="E15" s="11">
        <f>ROUND('Report Data'!F33/10^6,1)</f>
        <v>1385.6</v>
      </c>
      <c r="F15" s="11">
        <f>ROUND('Report Data'!G33/10^6,1)</f>
        <v>1492</v>
      </c>
      <c r="G15" s="11">
        <f>ROUND('Report Data'!H33/10^6,1)</f>
        <v>1410.4</v>
      </c>
      <c r="H15" s="11">
        <f>ROUND('Report Data'!I33/10^6,1)</f>
        <v>1427.5</v>
      </c>
    </row>
    <row r="16" spans="1:8" x14ac:dyDescent="0.2">
      <c r="A16" s="4" t="s">
        <v>127</v>
      </c>
      <c r="B16" s="15" t="s">
        <v>113</v>
      </c>
      <c r="C16" s="11">
        <f>ROUND('Report Data'!D34/10^6,1)</f>
        <v>954.5</v>
      </c>
      <c r="D16" s="11">
        <f>ROUND('Report Data'!E34/10^6,1)</f>
        <v>1288.3</v>
      </c>
      <c r="E16" s="11">
        <f>ROUND('Report Data'!F34/10^6,1)</f>
        <v>1094.5</v>
      </c>
      <c r="F16" s="11">
        <f>ROUND('Report Data'!G34/10^6,1)</f>
        <v>990.1</v>
      </c>
      <c r="G16" s="11">
        <f>ROUND('Report Data'!H34/10^6,1)</f>
        <v>1328.5</v>
      </c>
      <c r="H16" s="11">
        <f>ROUND('Report Data'!I34/10^6,1)</f>
        <v>1573</v>
      </c>
    </row>
    <row r="17" spans="1:8" x14ac:dyDescent="0.2">
      <c r="A17" s="4" t="s">
        <v>128</v>
      </c>
      <c r="B17" s="15" t="s">
        <v>113</v>
      </c>
      <c r="C17" s="11">
        <f>ROUND('Report Data'!D36/10^6,1)</f>
        <v>1622</v>
      </c>
      <c r="D17" s="11">
        <f>ROUND('Report Data'!E36/10^6,1)</f>
        <v>980.3</v>
      </c>
      <c r="E17" s="11">
        <f>ROUND('Report Data'!F36/10^6,1)</f>
        <v>1093.4000000000001</v>
      </c>
      <c r="F17" s="11">
        <f>ROUND('Report Data'!G36/10^6,1)</f>
        <v>1487.2</v>
      </c>
      <c r="G17" s="11">
        <f>ROUND('Report Data'!H36/10^6,1)</f>
        <v>1659.2</v>
      </c>
      <c r="H17" s="11">
        <f>ROUND('Report Data'!I36/10^6,1)</f>
        <v>969.8</v>
      </c>
    </row>
    <row r="18" spans="1:8" x14ac:dyDescent="0.2">
      <c r="A18" s="4" t="s">
        <v>129</v>
      </c>
      <c r="B18" s="15" t="s">
        <v>113</v>
      </c>
      <c r="C18" s="11">
        <f>ROUND('Report Data'!D35/10^6,1)</f>
        <v>482.5</v>
      </c>
      <c r="D18" s="11">
        <f>ROUND('Report Data'!E35/10^6,1)</f>
        <v>240.6</v>
      </c>
      <c r="E18" s="11">
        <f>ROUND('Report Data'!F35/10^6,1)</f>
        <v>382</v>
      </c>
      <c r="F18" s="11">
        <f>ROUND('Report Data'!G35/10^6,1)</f>
        <v>424</v>
      </c>
      <c r="G18" s="11">
        <f>ROUND('Report Data'!H35/10^6,1)</f>
        <v>307.10000000000002</v>
      </c>
      <c r="H18" s="11">
        <f>ROUND('Report Data'!I35/10^6,1)</f>
        <v>389.6</v>
      </c>
    </row>
    <row r="19" spans="1:8" s="13" customFormat="1" x14ac:dyDescent="0.2">
      <c r="A19" s="13" t="s">
        <v>130</v>
      </c>
      <c r="B19" s="13" t="s">
        <v>113</v>
      </c>
      <c r="C19" s="12">
        <f>ROUND('Report Data'!D37/10^6,1)</f>
        <v>4243.1000000000004</v>
      </c>
      <c r="D19" s="12">
        <f>ROUND('Report Data'!E37/10^6,1)</f>
        <v>3703</v>
      </c>
      <c r="E19" s="12">
        <f>ROUND('Report Data'!F37/10^6,1)</f>
        <v>3955.6</v>
      </c>
      <c r="F19" s="12">
        <f>ROUND('Report Data'!G37/10^6,1)</f>
        <v>4393.2</v>
      </c>
      <c r="G19" s="12">
        <f>ROUND('Report Data'!H37/10^6,1)</f>
        <v>4705.3</v>
      </c>
      <c r="H19" s="12">
        <f>ROUND('Report Data'!I37/10^6,1)</f>
        <v>4359.8</v>
      </c>
    </row>
    <row r="20" spans="1:8" s="13" customFormat="1" x14ac:dyDescent="0.2">
      <c r="A20" s="13" t="s">
        <v>131</v>
      </c>
      <c r="B20" s="13" t="s">
        <v>113</v>
      </c>
      <c r="C20" s="12">
        <f>ROUND('Report Data'!D39/10^6,1)</f>
        <v>8561.9</v>
      </c>
      <c r="D20" s="12">
        <f>ROUND('Report Data'!E39/10^6,1)</f>
        <v>7787</v>
      </c>
      <c r="E20" s="12">
        <f>ROUND('Report Data'!F39/10^6,1)</f>
        <v>9311.2000000000007</v>
      </c>
      <c r="F20" s="12">
        <f>ROUND('Report Data'!G39/10^6,1)</f>
        <v>9621.2000000000007</v>
      </c>
      <c r="G20" s="12">
        <f>ROUND('Report Data'!H39/10^6,1)</f>
        <v>10632.9</v>
      </c>
      <c r="H20" s="12">
        <f>ROUND('Report Data'!I39/10^6,1)</f>
        <v>10239.6</v>
      </c>
    </row>
    <row r="21" spans="1:8" s="16" customFormat="1" x14ac:dyDescent="0.2">
      <c r="C21" s="17"/>
      <c r="D21" s="17"/>
      <c r="E21" s="17"/>
      <c r="F21" s="17"/>
      <c r="G21" s="17"/>
      <c r="H21" s="17"/>
    </row>
    <row r="22" spans="1:8" x14ac:dyDescent="0.2">
      <c r="A22" s="15" t="s">
        <v>132</v>
      </c>
      <c r="B22" s="15" t="s">
        <v>113</v>
      </c>
      <c r="C22" s="11">
        <f>ROUND('Report Data'!D42/10^6,1)</f>
        <v>8898.2000000000007</v>
      </c>
      <c r="D22" s="11">
        <f>ROUND('Report Data'!E42/10^6,1)</f>
        <v>8510.5</v>
      </c>
      <c r="E22" s="11">
        <f>ROUND('Report Data'!F42/10^6,1)</f>
        <v>8510.5</v>
      </c>
      <c r="F22" s="11">
        <f>ROUND('Report Data'!G42/10^6,1)</f>
        <v>8510.5</v>
      </c>
      <c r="G22" s="11">
        <f>ROUND('Report Data'!H42/10^6,1)</f>
        <v>8510.5</v>
      </c>
      <c r="H22" s="11">
        <f>ROUND('Report Data'!I42/10^6,1)</f>
        <v>8510.5</v>
      </c>
    </row>
    <row r="23" spans="1:8" x14ac:dyDescent="0.2">
      <c r="A23" s="15" t="s">
        <v>133</v>
      </c>
      <c r="B23" s="15" t="s">
        <v>113</v>
      </c>
      <c r="C23" s="11">
        <f>ROUND(SUM('Report Data'!D43:D45)/10^6,1)</f>
        <v>-5220.8</v>
      </c>
      <c r="D23" s="11">
        <f>ROUND(SUM('Report Data'!E43:E45)/10^6,1)</f>
        <v>-5291.8</v>
      </c>
      <c r="E23" s="11">
        <f>ROUND(SUM('Report Data'!F43:F45)/10^6,1)</f>
        <v>-3795.3</v>
      </c>
      <c r="F23" s="11">
        <f>ROUND(SUM('Report Data'!G43:G45)/10^6,1)</f>
        <v>-3493.8</v>
      </c>
      <c r="G23" s="11">
        <f>ROUND(SUM('Report Data'!H43:H45)/10^6,1)</f>
        <v>-3071.3</v>
      </c>
      <c r="H23" s="11">
        <f>ROUND(SUM('Report Data'!I43:I45)/10^6,1)</f>
        <v>-3017.8</v>
      </c>
    </row>
    <row r="24" spans="1:8" s="13" customFormat="1" x14ac:dyDescent="0.2">
      <c r="A24" s="13" t="s">
        <v>134</v>
      </c>
      <c r="B24" s="13" t="s">
        <v>113</v>
      </c>
      <c r="C24" s="12">
        <f>ROUND('Report Data'!D46/10^6,1)</f>
        <v>3677.4</v>
      </c>
      <c r="D24" s="12">
        <f>ROUND('Report Data'!E46/10^6,1)</f>
        <v>3218.6</v>
      </c>
      <c r="E24" s="12">
        <f>ROUND('Report Data'!F46/10^6,1)</f>
        <v>4715.1000000000004</v>
      </c>
      <c r="F24" s="12">
        <f>ROUND('Report Data'!G46/10^6,1)</f>
        <v>5016.7</v>
      </c>
      <c r="G24" s="12">
        <f>ROUND('Report Data'!H46/10^6,1)</f>
        <v>5439.2</v>
      </c>
      <c r="H24" s="12">
        <f>ROUND('Report Data'!I46/10^6,1)</f>
        <v>5492.7</v>
      </c>
    </row>
    <row r="25" spans="1:8" x14ac:dyDescent="0.2">
      <c r="A25" s="15" t="s">
        <v>135</v>
      </c>
      <c r="B25" s="15" t="s">
        <v>113</v>
      </c>
      <c r="C25" s="11">
        <f>ROUND('Report Data'!D49/10^6,1)</f>
        <v>281.7</v>
      </c>
      <c r="D25" s="11">
        <f>ROUND('Report Data'!E49/10^6,1)</f>
        <v>297.2</v>
      </c>
      <c r="E25" s="11">
        <f>ROUND('Report Data'!F49/10^6,1)</f>
        <v>325.3</v>
      </c>
      <c r="F25" s="11">
        <f>ROUND('Report Data'!G49/10^6,1)</f>
        <v>322.60000000000002</v>
      </c>
      <c r="G25" s="11">
        <f>ROUND('Report Data'!H49/10^6,1)</f>
        <v>341.7</v>
      </c>
      <c r="H25" s="11">
        <f>ROUND('Report Data'!I49/10^6,1)</f>
        <v>295.2</v>
      </c>
    </row>
    <row r="26" spans="1:8" x14ac:dyDescent="0.2">
      <c r="A26" s="15" t="s">
        <v>136</v>
      </c>
      <c r="B26" s="15" t="s">
        <v>113</v>
      </c>
      <c r="C26" s="11">
        <f>ROUND('Report Data'!D50/10^6,1)</f>
        <v>285.89999999999998</v>
      </c>
      <c r="D26" s="11">
        <f>ROUND('Report Data'!E50/10^6,1)</f>
        <v>308.2</v>
      </c>
      <c r="E26" s="11">
        <f>ROUND('Report Data'!F50/10^6,1)</f>
        <v>336.1</v>
      </c>
      <c r="F26" s="11">
        <f>ROUND('Report Data'!G50/10^6,1)</f>
        <v>338</v>
      </c>
      <c r="G26" s="11">
        <f>ROUND('Report Data'!H50/10^6,1)</f>
        <v>363.6</v>
      </c>
      <c r="H26" s="11">
        <f>ROUND('Report Data'!I50/10^6,1)</f>
        <v>316.2</v>
      </c>
    </row>
    <row r="27" spans="1:8" x14ac:dyDescent="0.2">
      <c r="A27" s="15" t="s">
        <v>137</v>
      </c>
      <c r="B27" s="15" t="s">
        <v>113</v>
      </c>
      <c r="C27" s="11">
        <f>ROUND('Report Data'!D51/10^6,1)</f>
        <v>1933.5</v>
      </c>
      <c r="D27" s="11">
        <f>ROUND('Report Data'!E51/10^6,1)</f>
        <v>1613</v>
      </c>
      <c r="E27" s="11">
        <f>ROUND('Report Data'!F51/10^6,1)</f>
        <v>1656.8</v>
      </c>
      <c r="F27" s="11">
        <f>ROUND('Report Data'!G51/10^6,1)</f>
        <v>1612.4</v>
      </c>
      <c r="G27" s="11">
        <f>ROUND('Report Data'!H51/10^6,1)</f>
        <v>1666.6</v>
      </c>
      <c r="H27" s="11">
        <f>ROUND('Report Data'!I51/10^6,1)</f>
        <v>1469.7</v>
      </c>
    </row>
    <row r="28" spans="1:8" x14ac:dyDescent="0.2">
      <c r="A28" s="15" t="s">
        <v>138</v>
      </c>
      <c r="B28" s="15" t="s">
        <v>113</v>
      </c>
      <c r="C28" s="11">
        <f>ROUND('Report Data'!D52/10^6,1)</f>
        <v>332.5</v>
      </c>
      <c r="D28" s="11">
        <f>ROUND('Report Data'!E52/10^6,1)</f>
        <v>277</v>
      </c>
      <c r="E28" s="11">
        <f>ROUND('Report Data'!F52/10^6,1)</f>
        <v>331.4</v>
      </c>
      <c r="F28" s="11">
        <f>ROUND('Report Data'!G52/10^6,1)</f>
        <v>338.1</v>
      </c>
      <c r="G28" s="11">
        <f>ROUND('Report Data'!H52/10^6,1)</f>
        <v>357.6</v>
      </c>
      <c r="H28" s="11">
        <f>ROUND('Report Data'!I52/10^6,1)</f>
        <v>311.5</v>
      </c>
    </row>
    <row r="29" spans="1:8" s="13" customFormat="1" x14ac:dyDescent="0.2">
      <c r="A29" s="13" t="s">
        <v>139</v>
      </c>
      <c r="B29" s="13" t="s">
        <v>113</v>
      </c>
      <c r="C29" s="12">
        <f>ROUND('Report Data'!D53/10^6,1)</f>
        <v>2833.6</v>
      </c>
      <c r="D29" s="12">
        <f>ROUND('Report Data'!E53/10^6,1)</f>
        <v>2495.5</v>
      </c>
      <c r="E29" s="12">
        <f>ROUND('Report Data'!F53/10^6,1)</f>
        <v>2649.7</v>
      </c>
      <c r="F29" s="12">
        <f>ROUND('Report Data'!G53/10^6,1)</f>
        <v>2611.1999999999998</v>
      </c>
      <c r="G29" s="12">
        <f>ROUND('Report Data'!H53/10^6,1)</f>
        <v>2729.6</v>
      </c>
      <c r="H29" s="12">
        <f>ROUND('Report Data'!I53/10^6,1)</f>
        <v>2392.6999999999998</v>
      </c>
    </row>
    <row r="30" spans="1:8" x14ac:dyDescent="0.2">
      <c r="A30" s="15" t="s">
        <v>140</v>
      </c>
      <c r="B30" s="15" t="s">
        <v>113</v>
      </c>
      <c r="C30" s="11">
        <f>ROUND('Report Data'!D57/10^6,1)</f>
        <v>89.6</v>
      </c>
      <c r="D30" s="11">
        <f>ROUND('Report Data'!E57/10^6,1)</f>
        <v>92</v>
      </c>
      <c r="E30" s="11">
        <f>ROUND('Report Data'!F57/10^6,1)</f>
        <v>65</v>
      </c>
      <c r="F30" s="11">
        <f>ROUND('Report Data'!G57/10^6,1)</f>
        <v>204.3</v>
      </c>
      <c r="G30" s="11">
        <f>ROUND('Report Data'!H57/10^6,1)</f>
        <v>261.8</v>
      </c>
      <c r="H30" s="11">
        <f>ROUND('Report Data'!I57/10^6,1)</f>
        <v>419.2</v>
      </c>
    </row>
    <row r="31" spans="1:8" x14ac:dyDescent="0.2">
      <c r="A31" s="15" t="s">
        <v>141</v>
      </c>
      <c r="B31" s="15" t="s">
        <v>113</v>
      </c>
      <c r="C31" s="11">
        <f>ROUND('Report Data'!D55/10^6,1)</f>
        <v>1527.9</v>
      </c>
      <c r="D31" s="11">
        <f>ROUND('Report Data'!E55/10^6,1)</f>
        <v>1727.8</v>
      </c>
      <c r="E31" s="11">
        <f>ROUND('Report Data'!F55/10^6,1)</f>
        <v>1651.1</v>
      </c>
      <c r="F31" s="11">
        <f>ROUND('Report Data'!G55/10^6,1)</f>
        <v>1527.8</v>
      </c>
      <c r="G31" s="11">
        <f>ROUND('Report Data'!H55/10^6,1)</f>
        <v>1801.6</v>
      </c>
      <c r="H31" s="11">
        <f>ROUND('Report Data'!I55/10^6,1)</f>
        <v>1685.1</v>
      </c>
    </row>
    <row r="32" spans="1:8" x14ac:dyDescent="0.2">
      <c r="A32" s="15" t="s">
        <v>142</v>
      </c>
      <c r="B32" s="15" t="s">
        <v>113</v>
      </c>
      <c r="C32" s="11">
        <f>ROUND('Report Data'!D56/10^6,1)</f>
        <v>50</v>
      </c>
      <c r="D32" s="11">
        <f>ROUND('Report Data'!E56/10^6,1)</f>
        <v>54.1</v>
      </c>
      <c r="E32" s="11">
        <f>ROUND('Report Data'!F56/10^6,1)</f>
        <v>53.3</v>
      </c>
      <c r="F32" s="11">
        <f>ROUND('Report Data'!G56/10^6,1)</f>
        <v>55.9</v>
      </c>
      <c r="G32" s="11">
        <f>ROUND('Report Data'!H56/10^6,1)</f>
        <v>131.19999999999999</v>
      </c>
      <c r="H32" s="11">
        <f>ROUND('Report Data'!I56/10^6,1)</f>
        <v>61.5</v>
      </c>
    </row>
    <row r="33" spans="1:8" x14ac:dyDescent="0.2">
      <c r="A33" s="15" t="s">
        <v>143</v>
      </c>
      <c r="B33" s="15" t="s">
        <v>113</v>
      </c>
      <c r="C33" s="11">
        <f>ROUND('Report Data'!D58/10^6,1)</f>
        <v>383.4</v>
      </c>
      <c r="D33" s="11">
        <f>ROUND('Report Data'!E58/10^6,1)</f>
        <v>199</v>
      </c>
      <c r="E33" s="11">
        <f>ROUND('Report Data'!F58/10^6,1)</f>
        <v>177</v>
      </c>
      <c r="F33" s="11">
        <f>ROUND('Report Data'!G58/10^6,1)</f>
        <v>205.4</v>
      </c>
      <c r="G33" s="11">
        <f>ROUND('Report Data'!H58/10^6,1)</f>
        <v>269.39999999999998</v>
      </c>
      <c r="H33" s="11">
        <f>ROUND('Report Data'!I58/10^6,1)</f>
        <v>188.4</v>
      </c>
    </row>
    <row r="34" spans="1:8" s="13" customFormat="1" x14ac:dyDescent="0.2">
      <c r="A34" s="13" t="s">
        <v>144</v>
      </c>
      <c r="B34" s="13" t="s">
        <v>113</v>
      </c>
      <c r="C34" s="12">
        <f>ROUND('Report Data'!D59/10^6,1)</f>
        <v>2050.9</v>
      </c>
      <c r="D34" s="12">
        <f>ROUND('Report Data'!E59/10^6,1)</f>
        <v>2072.9</v>
      </c>
      <c r="E34" s="12">
        <f>ROUND('Report Data'!F59/10^6,1)</f>
        <v>1946.4</v>
      </c>
      <c r="F34" s="12">
        <f>ROUND('Report Data'!G59/10^6,1)</f>
        <v>1993.3</v>
      </c>
      <c r="G34" s="12">
        <f>ROUND('Report Data'!H59/10^6,1)</f>
        <v>2464.1</v>
      </c>
      <c r="H34" s="12">
        <f>ROUND('Report Data'!I59/10^6,1)</f>
        <v>2354.3000000000002</v>
      </c>
    </row>
    <row r="35" spans="1:8" s="13" customFormat="1" x14ac:dyDescent="0.2">
      <c r="A35" s="13" t="s">
        <v>145</v>
      </c>
      <c r="B35" s="13" t="s">
        <v>113</v>
      </c>
      <c r="C35" s="12">
        <f>ROUND('Report Data'!D60/10^6,1)</f>
        <v>4884.3999999999996</v>
      </c>
      <c r="D35" s="12">
        <f>ROUND('Report Data'!E60/10^6,1)</f>
        <v>4568.3999999999996</v>
      </c>
      <c r="E35" s="12">
        <f>ROUND('Report Data'!F60/10^6,1)</f>
        <v>4596.1000000000004</v>
      </c>
      <c r="F35" s="12">
        <f>ROUND('Report Data'!G60/10^6,1)</f>
        <v>4604.5</v>
      </c>
      <c r="G35" s="12">
        <f>ROUND('Report Data'!H60/10^6,1)</f>
        <v>5193.7</v>
      </c>
      <c r="H35" s="12">
        <f>ROUND('Report Data'!I60/10^6,1)</f>
        <v>4746.8999999999996</v>
      </c>
    </row>
    <row r="36" spans="1:8" s="13" customFormat="1" x14ac:dyDescent="0.2">
      <c r="A36" s="13" t="s">
        <v>146</v>
      </c>
      <c r="B36" s="13" t="s">
        <v>113</v>
      </c>
      <c r="C36" s="12">
        <f>ROUND('Report Data'!D61/10^6,1)</f>
        <v>8561.9</v>
      </c>
      <c r="D36" s="12">
        <f>ROUND('Report Data'!E61/10^6,1)</f>
        <v>7787</v>
      </c>
      <c r="E36" s="12">
        <f>ROUND('Report Data'!F61/10^6,1)</f>
        <v>9311.2000000000007</v>
      </c>
      <c r="F36" s="12">
        <f>ROUND('Report Data'!G61/10^6,1)</f>
        <v>9621.2000000000007</v>
      </c>
      <c r="G36" s="12">
        <f>ROUND('Report Data'!H61/10^6,1)</f>
        <v>10632.9</v>
      </c>
      <c r="H36" s="12">
        <f>ROUND('Report Data'!I61/10^6,1)</f>
        <v>10239.6</v>
      </c>
    </row>
  </sheetData>
  <pageMargins left="0.74803149606299213" right="0.74803149606299213" top="0.35433070866141736" bottom="0.39370078740157483" header="0.35433070866141736" footer="0.23622047244094491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88B6-C876-47AB-A7D7-2B0E923A999B}">
  <sheetPr>
    <pageSetUpPr fitToPage="1"/>
  </sheetPr>
  <dimension ref="A1:H31"/>
  <sheetViews>
    <sheetView workbookViewId="0">
      <selection activeCell="J29" sqref="J29"/>
    </sheetView>
  </sheetViews>
  <sheetFormatPr defaultRowHeight="12.75" x14ac:dyDescent="0.2"/>
  <cols>
    <col min="1" max="1" width="55.7109375" style="15" bestFit="1" customWidth="1"/>
    <col min="2" max="2" width="5" style="15" bestFit="1" customWidth="1"/>
    <col min="3" max="3" width="11.140625" style="15" bestFit="1" customWidth="1"/>
    <col min="4" max="229" width="9.140625" style="15"/>
    <col min="230" max="230" width="55.7109375" style="15" bestFit="1" customWidth="1"/>
    <col min="231" max="231" width="5" style="15" bestFit="1" customWidth="1"/>
    <col min="232" max="244" width="11.7109375" style="15" bestFit="1" customWidth="1"/>
    <col min="245" max="485" width="9.140625" style="15"/>
    <col min="486" max="486" width="55.7109375" style="15" bestFit="1" customWidth="1"/>
    <col min="487" max="487" width="5" style="15" bestFit="1" customWidth="1"/>
    <col min="488" max="500" width="11.7109375" style="15" bestFit="1" customWidth="1"/>
    <col min="501" max="741" width="9.140625" style="15"/>
    <col min="742" max="742" width="55.7109375" style="15" bestFit="1" customWidth="1"/>
    <col min="743" max="743" width="5" style="15" bestFit="1" customWidth="1"/>
    <col min="744" max="756" width="11.7109375" style="15" bestFit="1" customWidth="1"/>
    <col min="757" max="997" width="9.140625" style="15"/>
    <col min="998" max="998" width="55.7109375" style="15" bestFit="1" customWidth="1"/>
    <col min="999" max="999" width="5" style="15" bestFit="1" customWidth="1"/>
    <col min="1000" max="1012" width="11.7109375" style="15" bestFit="1" customWidth="1"/>
    <col min="1013" max="1253" width="9.140625" style="15"/>
    <col min="1254" max="1254" width="55.7109375" style="15" bestFit="1" customWidth="1"/>
    <col min="1255" max="1255" width="5" style="15" bestFit="1" customWidth="1"/>
    <col min="1256" max="1268" width="11.7109375" style="15" bestFit="1" customWidth="1"/>
    <col min="1269" max="1509" width="9.140625" style="15"/>
    <col min="1510" max="1510" width="55.7109375" style="15" bestFit="1" customWidth="1"/>
    <col min="1511" max="1511" width="5" style="15" bestFit="1" customWidth="1"/>
    <col min="1512" max="1524" width="11.7109375" style="15" bestFit="1" customWidth="1"/>
    <col min="1525" max="1765" width="9.140625" style="15"/>
    <col min="1766" max="1766" width="55.7109375" style="15" bestFit="1" customWidth="1"/>
    <col min="1767" max="1767" width="5" style="15" bestFit="1" customWidth="1"/>
    <col min="1768" max="1780" width="11.7109375" style="15" bestFit="1" customWidth="1"/>
    <col min="1781" max="2021" width="9.140625" style="15"/>
    <col min="2022" max="2022" width="55.7109375" style="15" bestFit="1" customWidth="1"/>
    <col min="2023" max="2023" width="5" style="15" bestFit="1" customWidth="1"/>
    <col min="2024" max="2036" width="11.7109375" style="15" bestFit="1" customWidth="1"/>
    <col min="2037" max="2277" width="9.140625" style="15"/>
    <col min="2278" max="2278" width="55.7109375" style="15" bestFit="1" customWidth="1"/>
    <col min="2279" max="2279" width="5" style="15" bestFit="1" customWidth="1"/>
    <col min="2280" max="2292" width="11.7109375" style="15" bestFit="1" customWidth="1"/>
    <col min="2293" max="2533" width="9.140625" style="15"/>
    <col min="2534" max="2534" width="55.7109375" style="15" bestFit="1" customWidth="1"/>
    <col min="2535" max="2535" width="5" style="15" bestFit="1" customWidth="1"/>
    <col min="2536" max="2548" width="11.7109375" style="15" bestFit="1" customWidth="1"/>
    <col min="2549" max="2789" width="9.140625" style="15"/>
    <col min="2790" max="2790" width="55.7109375" style="15" bestFit="1" customWidth="1"/>
    <col min="2791" max="2791" width="5" style="15" bestFit="1" customWidth="1"/>
    <col min="2792" max="2804" width="11.7109375" style="15" bestFit="1" customWidth="1"/>
    <col min="2805" max="3045" width="9.140625" style="15"/>
    <col min="3046" max="3046" width="55.7109375" style="15" bestFit="1" customWidth="1"/>
    <col min="3047" max="3047" width="5" style="15" bestFit="1" customWidth="1"/>
    <col min="3048" max="3060" width="11.7109375" style="15" bestFit="1" customWidth="1"/>
    <col min="3061" max="3301" width="9.140625" style="15"/>
    <col min="3302" max="3302" width="55.7109375" style="15" bestFit="1" customWidth="1"/>
    <col min="3303" max="3303" width="5" style="15" bestFit="1" customWidth="1"/>
    <col min="3304" max="3316" width="11.7109375" style="15" bestFit="1" customWidth="1"/>
    <col min="3317" max="3557" width="9.140625" style="15"/>
    <col min="3558" max="3558" width="55.7109375" style="15" bestFit="1" customWidth="1"/>
    <col min="3559" max="3559" width="5" style="15" bestFit="1" customWidth="1"/>
    <col min="3560" max="3572" width="11.7109375" style="15" bestFit="1" customWidth="1"/>
    <col min="3573" max="3813" width="9.140625" style="15"/>
    <col min="3814" max="3814" width="55.7109375" style="15" bestFit="1" customWidth="1"/>
    <col min="3815" max="3815" width="5" style="15" bestFit="1" customWidth="1"/>
    <col min="3816" max="3828" width="11.7109375" style="15" bestFit="1" customWidth="1"/>
    <col min="3829" max="4069" width="9.140625" style="15"/>
    <col min="4070" max="4070" width="55.7109375" style="15" bestFit="1" customWidth="1"/>
    <col min="4071" max="4071" width="5" style="15" bestFit="1" customWidth="1"/>
    <col min="4072" max="4084" width="11.7109375" style="15" bestFit="1" customWidth="1"/>
    <col min="4085" max="4325" width="9.140625" style="15"/>
    <col min="4326" max="4326" width="55.7109375" style="15" bestFit="1" customWidth="1"/>
    <col min="4327" max="4327" width="5" style="15" bestFit="1" customWidth="1"/>
    <col min="4328" max="4340" width="11.7109375" style="15" bestFit="1" customWidth="1"/>
    <col min="4341" max="4581" width="9.140625" style="15"/>
    <col min="4582" max="4582" width="55.7109375" style="15" bestFit="1" customWidth="1"/>
    <col min="4583" max="4583" width="5" style="15" bestFit="1" customWidth="1"/>
    <col min="4584" max="4596" width="11.7109375" style="15" bestFit="1" customWidth="1"/>
    <col min="4597" max="4837" width="9.140625" style="15"/>
    <col min="4838" max="4838" width="55.7109375" style="15" bestFit="1" customWidth="1"/>
    <col min="4839" max="4839" width="5" style="15" bestFit="1" customWidth="1"/>
    <col min="4840" max="4852" width="11.7109375" style="15" bestFit="1" customWidth="1"/>
    <col min="4853" max="5093" width="9.140625" style="15"/>
    <col min="5094" max="5094" width="55.7109375" style="15" bestFit="1" customWidth="1"/>
    <col min="5095" max="5095" width="5" style="15" bestFit="1" customWidth="1"/>
    <col min="5096" max="5108" width="11.7109375" style="15" bestFit="1" customWidth="1"/>
    <col min="5109" max="5349" width="9.140625" style="15"/>
    <col min="5350" max="5350" width="55.7109375" style="15" bestFit="1" customWidth="1"/>
    <col min="5351" max="5351" width="5" style="15" bestFit="1" customWidth="1"/>
    <col min="5352" max="5364" width="11.7109375" style="15" bestFit="1" customWidth="1"/>
    <col min="5365" max="5605" width="9.140625" style="15"/>
    <col min="5606" max="5606" width="55.7109375" style="15" bestFit="1" customWidth="1"/>
    <col min="5607" max="5607" width="5" style="15" bestFit="1" customWidth="1"/>
    <col min="5608" max="5620" width="11.7109375" style="15" bestFit="1" customWidth="1"/>
    <col min="5621" max="5861" width="9.140625" style="15"/>
    <col min="5862" max="5862" width="55.7109375" style="15" bestFit="1" customWidth="1"/>
    <col min="5863" max="5863" width="5" style="15" bestFit="1" customWidth="1"/>
    <col min="5864" max="5876" width="11.7109375" style="15" bestFit="1" customWidth="1"/>
    <col min="5877" max="6117" width="9.140625" style="15"/>
    <col min="6118" max="6118" width="55.7109375" style="15" bestFit="1" customWidth="1"/>
    <col min="6119" max="6119" width="5" style="15" bestFit="1" customWidth="1"/>
    <col min="6120" max="6132" width="11.7109375" style="15" bestFit="1" customWidth="1"/>
    <col min="6133" max="6373" width="9.140625" style="15"/>
    <col min="6374" max="6374" width="55.7109375" style="15" bestFit="1" customWidth="1"/>
    <col min="6375" max="6375" width="5" style="15" bestFit="1" customWidth="1"/>
    <col min="6376" max="6388" width="11.7109375" style="15" bestFit="1" customWidth="1"/>
    <col min="6389" max="6629" width="9.140625" style="15"/>
    <col min="6630" max="6630" width="55.7109375" style="15" bestFit="1" customWidth="1"/>
    <col min="6631" max="6631" width="5" style="15" bestFit="1" customWidth="1"/>
    <col min="6632" max="6644" width="11.7109375" style="15" bestFit="1" customWidth="1"/>
    <col min="6645" max="6885" width="9.140625" style="15"/>
    <col min="6886" max="6886" width="55.7109375" style="15" bestFit="1" customWidth="1"/>
    <col min="6887" max="6887" width="5" style="15" bestFit="1" customWidth="1"/>
    <col min="6888" max="6900" width="11.7109375" style="15" bestFit="1" customWidth="1"/>
    <col min="6901" max="7141" width="9.140625" style="15"/>
    <col min="7142" max="7142" width="55.7109375" style="15" bestFit="1" customWidth="1"/>
    <col min="7143" max="7143" width="5" style="15" bestFit="1" customWidth="1"/>
    <col min="7144" max="7156" width="11.7109375" style="15" bestFit="1" customWidth="1"/>
    <col min="7157" max="7397" width="9.140625" style="15"/>
    <col min="7398" max="7398" width="55.7109375" style="15" bestFit="1" customWidth="1"/>
    <col min="7399" max="7399" width="5" style="15" bestFit="1" customWidth="1"/>
    <col min="7400" max="7412" width="11.7109375" style="15" bestFit="1" customWidth="1"/>
    <col min="7413" max="7653" width="9.140625" style="15"/>
    <col min="7654" max="7654" width="55.7109375" style="15" bestFit="1" customWidth="1"/>
    <col min="7655" max="7655" width="5" style="15" bestFit="1" customWidth="1"/>
    <col min="7656" max="7668" width="11.7109375" style="15" bestFit="1" customWidth="1"/>
    <col min="7669" max="7909" width="9.140625" style="15"/>
    <col min="7910" max="7910" width="55.7109375" style="15" bestFit="1" customWidth="1"/>
    <col min="7911" max="7911" width="5" style="15" bestFit="1" customWidth="1"/>
    <col min="7912" max="7924" width="11.7109375" style="15" bestFit="1" customWidth="1"/>
    <col min="7925" max="8165" width="9.140625" style="15"/>
    <col min="8166" max="8166" width="55.7109375" style="15" bestFit="1" customWidth="1"/>
    <col min="8167" max="8167" width="5" style="15" bestFit="1" customWidth="1"/>
    <col min="8168" max="8180" width="11.7109375" style="15" bestFit="1" customWidth="1"/>
    <col min="8181" max="8421" width="9.140625" style="15"/>
    <col min="8422" max="8422" width="55.7109375" style="15" bestFit="1" customWidth="1"/>
    <col min="8423" max="8423" width="5" style="15" bestFit="1" customWidth="1"/>
    <col min="8424" max="8436" width="11.7109375" style="15" bestFit="1" customWidth="1"/>
    <col min="8437" max="8677" width="9.140625" style="15"/>
    <col min="8678" max="8678" width="55.7109375" style="15" bestFit="1" customWidth="1"/>
    <col min="8679" max="8679" width="5" style="15" bestFit="1" customWidth="1"/>
    <col min="8680" max="8692" width="11.7109375" style="15" bestFit="1" customWidth="1"/>
    <col min="8693" max="8933" width="9.140625" style="15"/>
    <col min="8934" max="8934" width="55.7109375" style="15" bestFit="1" customWidth="1"/>
    <col min="8935" max="8935" width="5" style="15" bestFit="1" customWidth="1"/>
    <col min="8936" max="8948" width="11.7109375" style="15" bestFit="1" customWidth="1"/>
    <col min="8949" max="9189" width="9.140625" style="15"/>
    <col min="9190" max="9190" width="55.7109375" style="15" bestFit="1" customWidth="1"/>
    <col min="9191" max="9191" width="5" style="15" bestFit="1" customWidth="1"/>
    <col min="9192" max="9204" width="11.7109375" style="15" bestFit="1" customWidth="1"/>
    <col min="9205" max="9445" width="9.140625" style="15"/>
    <col min="9446" max="9446" width="55.7109375" style="15" bestFit="1" customWidth="1"/>
    <col min="9447" max="9447" width="5" style="15" bestFit="1" customWidth="1"/>
    <col min="9448" max="9460" width="11.7109375" style="15" bestFit="1" customWidth="1"/>
    <col min="9461" max="9701" width="9.140625" style="15"/>
    <col min="9702" max="9702" width="55.7109375" style="15" bestFit="1" customWidth="1"/>
    <col min="9703" max="9703" width="5" style="15" bestFit="1" customWidth="1"/>
    <col min="9704" max="9716" width="11.7109375" style="15" bestFit="1" customWidth="1"/>
    <col min="9717" max="9957" width="9.140625" style="15"/>
    <col min="9958" max="9958" width="55.7109375" style="15" bestFit="1" customWidth="1"/>
    <col min="9959" max="9959" width="5" style="15" bestFit="1" customWidth="1"/>
    <col min="9960" max="9972" width="11.7109375" style="15" bestFit="1" customWidth="1"/>
    <col min="9973" max="10213" width="9.140625" style="15"/>
    <col min="10214" max="10214" width="55.7109375" style="15" bestFit="1" customWidth="1"/>
    <col min="10215" max="10215" width="5" style="15" bestFit="1" customWidth="1"/>
    <col min="10216" max="10228" width="11.7109375" style="15" bestFit="1" customWidth="1"/>
    <col min="10229" max="10469" width="9.140625" style="15"/>
    <col min="10470" max="10470" width="55.7109375" style="15" bestFit="1" customWidth="1"/>
    <col min="10471" max="10471" width="5" style="15" bestFit="1" customWidth="1"/>
    <col min="10472" max="10484" width="11.7109375" style="15" bestFit="1" customWidth="1"/>
    <col min="10485" max="10725" width="9.140625" style="15"/>
    <col min="10726" max="10726" width="55.7109375" style="15" bestFit="1" customWidth="1"/>
    <col min="10727" max="10727" width="5" style="15" bestFit="1" customWidth="1"/>
    <col min="10728" max="10740" width="11.7109375" style="15" bestFit="1" customWidth="1"/>
    <col min="10741" max="10981" width="9.140625" style="15"/>
    <col min="10982" max="10982" width="55.7109375" style="15" bestFit="1" customWidth="1"/>
    <col min="10983" max="10983" width="5" style="15" bestFit="1" customWidth="1"/>
    <col min="10984" max="10996" width="11.7109375" style="15" bestFit="1" customWidth="1"/>
    <col min="10997" max="11237" width="9.140625" style="15"/>
    <col min="11238" max="11238" width="55.7109375" style="15" bestFit="1" customWidth="1"/>
    <col min="11239" max="11239" width="5" style="15" bestFit="1" customWidth="1"/>
    <col min="11240" max="11252" width="11.7109375" style="15" bestFit="1" customWidth="1"/>
    <col min="11253" max="11493" width="9.140625" style="15"/>
    <col min="11494" max="11494" width="55.7109375" style="15" bestFit="1" customWidth="1"/>
    <col min="11495" max="11495" width="5" style="15" bestFit="1" customWidth="1"/>
    <col min="11496" max="11508" width="11.7109375" style="15" bestFit="1" customWidth="1"/>
    <col min="11509" max="11749" width="9.140625" style="15"/>
    <col min="11750" max="11750" width="55.7109375" style="15" bestFit="1" customWidth="1"/>
    <col min="11751" max="11751" width="5" style="15" bestFit="1" customWidth="1"/>
    <col min="11752" max="11764" width="11.7109375" style="15" bestFit="1" customWidth="1"/>
    <col min="11765" max="12005" width="9.140625" style="15"/>
    <col min="12006" max="12006" width="55.7109375" style="15" bestFit="1" customWidth="1"/>
    <col min="12007" max="12007" width="5" style="15" bestFit="1" customWidth="1"/>
    <col min="12008" max="12020" width="11.7109375" style="15" bestFit="1" customWidth="1"/>
    <col min="12021" max="12261" width="9.140625" style="15"/>
    <col min="12262" max="12262" width="55.7109375" style="15" bestFit="1" customWidth="1"/>
    <col min="12263" max="12263" width="5" style="15" bestFit="1" customWidth="1"/>
    <col min="12264" max="12276" width="11.7109375" style="15" bestFit="1" customWidth="1"/>
    <col min="12277" max="12517" width="9.140625" style="15"/>
    <col min="12518" max="12518" width="55.7109375" style="15" bestFit="1" customWidth="1"/>
    <col min="12519" max="12519" width="5" style="15" bestFit="1" customWidth="1"/>
    <col min="12520" max="12532" width="11.7109375" style="15" bestFit="1" customWidth="1"/>
    <col min="12533" max="12773" width="9.140625" style="15"/>
    <col min="12774" max="12774" width="55.7109375" style="15" bestFit="1" customWidth="1"/>
    <col min="12775" max="12775" width="5" style="15" bestFit="1" customWidth="1"/>
    <col min="12776" max="12788" width="11.7109375" style="15" bestFit="1" customWidth="1"/>
    <col min="12789" max="13029" width="9.140625" style="15"/>
    <col min="13030" max="13030" width="55.7109375" style="15" bestFit="1" customWidth="1"/>
    <col min="13031" max="13031" width="5" style="15" bestFit="1" customWidth="1"/>
    <col min="13032" max="13044" width="11.7109375" style="15" bestFit="1" customWidth="1"/>
    <col min="13045" max="13285" width="9.140625" style="15"/>
    <col min="13286" max="13286" width="55.7109375" style="15" bestFit="1" customWidth="1"/>
    <col min="13287" max="13287" width="5" style="15" bestFit="1" customWidth="1"/>
    <col min="13288" max="13300" width="11.7109375" style="15" bestFit="1" customWidth="1"/>
    <col min="13301" max="13541" width="9.140625" style="15"/>
    <col min="13542" max="13542" width="55.7109375" style="15" bestFit="1" customWidth="1"/>
    <col min="13543" max="13543" width="5" style="15" bestFit="1" customWidth="1"/>
    <col min="13544" max="13556" width="11.7109375" style="15" bestFit="1" customWidth="1"/>
    <col min="13557" max="13797" width="9.140625" style="15"/>
    <col min="13798" max="13798" width="55.7109375" style="15" bestFit="1" customWidth="1"/>
    <col min="13799" max="13799" width="5" style="15" bestFit="1" customWidth="1"/>
    <col min="13800" max="13812" width="11.7109375" style="15" bestFit="1" customWidth="1"/>
    <col min="13813" max="14053" width="9.140625" style="15"/>
    <col min="14054" max="14054" width="55.7109375" style="15" bestFit="1" customWidth="1"/>
    <col min="14055" max="14055" width="5" style="15" bestFit="1" customWidth="1"/>
    <col min="14056" max="14068" width="11.7109375" style="15" bestFit="1" customWidth="1"/>
    <col min="14069" max="14309" width="9.140625" style="15"/>
    <col min="14310" max="14310" width="55.7109375" style="15" bestFit="1" customWidth="1"/>
    <col min="14311" max="14311" width="5" style="15" bestFit="1" customWidth="1"/>
    <col min="14312" max="14324" width="11.7109375" style="15" bestFit="1" customWidth="1"/>
    <col min="14325" max="14565" width="9.140625" style="15"/>
    <col min="14566" max="14566" width="55.7109375" style="15" bestFit="1" customWidth="1"/>
    <col min="14567" max="14567" width="5" style="15" bestFit="1" customWidth="1"/>
    <col min="14568" max="14580" width="11.7109375" style="15" bestFit="1" customWidth="1"/>
    <col min="14581" max="14821" width="9.140625" style="15"/>
    <col min="14822" max="14822" width="55.7109375" style="15" bestFit="1" customWidth="1"/>
    <col min="14823" max="14823" width="5" style="15" bestFit="1" customWidth="1"/>
    <col min="14824" max="14836" width="11.7109375" style="15" bestFit="1" customWidth="1"/>
    <col min="14837" max="15077" width="9.140625" style="15"/>
    <col min="15078" max="15078" width="55.7109375" style="15" bestFit="1" customWidth="1"/>
    <col min="15079" max="15079" width="5" style="15" bestFit="1" customWidth="1"/>
    <col min="15080" max="15092" width="11.7109375" style="15" bestFit="1" customWidth="1"/>
    <col min="15093" max="15333" width="9.140625" style="15"/>
    <col min="15334" max="15334" width="55.7109375" style="15" bestFit="1" customWidth="1"/>
    <col min="15335" max="15335" width="5" style="15" bestFit="1" customWidth="1"/>
    <col min="15336" max="15348" width="11.7109375" style="15" bestFit="1" customWidth="1"/>
    <col min="15349" max="15589" width="9.140625" style="15"/>
    <col min="15590" max="15590" width="55.7109375" style="15" bestFit="1" customWidth="1"/>
    <col min="15591" max="15591" width="5" style="15" bestFit="1" customWidth="1"/>
    <col min="15592" max="15604" width="11.7109375" style="15" bestFit="1" customWidth="1"/>
    <col min="15605" max="15845" width="9.140625" style="15"/>
    <col min="15846" max="15846" width="55.7109375" style="15" bestFit="1" customWidth="1"/>
    <col min="15847" max="15847" width="5" style="15" bestFit="1" customWidth="1"/>
    <col min="15848" max="15860" width="11.7109375" style="15" bestFit="1" customWidth="1"/>
    <col min="15861" max="16101" width="9.140625" style="15"/>
    <col min="16102" max="16102" width="55.7109375" style="15" bestFit="1" customWidth="1"/>
    <col min="16103" max="16103" width="5" style="15" bestFit="1" customWidth="1"/>
    <col min="16104" max="16116" width="11.7109375" style="15" bestFit="1" customWidth="1"/>
    <col min="16117" max="16384" width="9.140625" style="15"/>
  </cols>
  <sheetData>
    <row r="1" spans="1:8" x14ac:dyDescent="0.2">
      <c r="A1"/>
      <c r="B1"/>
    </row>
    <row r="2" spans="1:8" x14ac:dyDescent="0.2">
      <c r="A2"/>
      <c r="B2"/>
    </row>
    <row r="3" spans="1:8" x14ac:dyDescent="0.2">
      <c r="A3"/>
      <c r="B3"/>
    </row>
    <row r="4" spans="1:8" x14ac:dyDescent="0.2">
      <c r="A4"/>
      <c r="B4"/>
    </row>
    <row r="5" spans="1:8" s="13" customFormat="1" ht="15.75" x14ac:dyDescent="0.25">
      <c r="A5" s="5" t="s">
        <v>147</v>
      </c>
    </row>
    <row r="7" spans="1:8" x14ac:dyDescent="0.2">
      <c r="A7" s="8" t="s">
        <v>112</v>
      </c>
      <c r="B7" s="8"/>
      <c r="C7" s="9" t="str">
        <f>'Report Data'!D2</f>
        <v>Q1-FY21</v>
      </c>
      <c r="D7" s="9" t="str">
        <f>'Report Data'!E2</f>
        <v>Q4-FY20</v>
      </c>
      <c r="E7" s="9" t="str">
        <f>'Report Data'!F2</f>
        <v>Q3-FY20</v>
      </c>
      <c r="F7" s="9" t="str">
        <f>'Report Data'!G2</f>
        <v>Q2-FY20</v>
      </c>
      <c r="G7" s="9" t="str">
        <f>'Report Data'!H2</f>
        <v>Q1-FY20</v>
      </c>
      <c r="H7" s="9" t="str">
        <f>'Report Data'!I2</f>
        <v>Q4-FY19</v>
      </c>
    </row>
    <row r="9" spans="1:8" s="13" customFormat="1" x14ac:dyDescent="0.2">
      <c r="A9" s="13" t="s">
        <v>148</v>
      </c>
      <c r="B9" s="13" t="s">
        <v>113</v>
      </c>
      <c r="C9" s="12">
        <f>ROUND('Report Data'!D64/10^6,1)</f>
        <v>2529.6999999999998</v>
      </c>
      <c r="D9" s="12">
        <f>ROUND('Report Data'!E64/10^6,1)</f>
        <v>2254.3000000000002</v>
      </c>
      <c r="E9" s="12">
        <f>ROUND('Report Data'!F64/10^6,1)</f>
        <v>2107.6999999999998</v>
      </c>
      <c r="F9" s="12">
        <f>ROUND('Report Data'!G64/10^6,1)</f>
        <v>2384.1</v>
      </c>
      <c r="G9" s="12">
        <f>ROUND('Report Data'!H64/10^6,1)</f>
        <v>2871.3</v>
      </c>
      <c r="H9" s="12">
        <f>ROUND('Report Data'!I64/10^6,1)</f>
        <v>2974.6</v>
      </c>
    </row>
    <row r="10" spans="1:8" x14ac:dyDescent="0.2">
      <c r="A10" s="15" t="s">
        <v>149</v>
      </c>
      <c r="B10" s="15" t="s">
        <v>113</v>
      </c>
      <c r="C10" s="18">
        <f>ROUND('Report Data'!D65/10^6,1)</f>
        <v>-2321.1</v>
      </c>
      <c r="D10" s="18">
        <f>ROUND('Report Data'!E65/10^6,1)</f>
        <v>-2130</v>
      </c>
      <c r="E10" s="18">
        <f>ROUND('Report Data'!F65/10^6,1)</f>
        <v>-1943.5</v>
      </c>
      <c r="F10" s="18">
        <f>ROUND('Report Data'!G65/10^6,1)</f>
        <v>-2360.4</v>
      </c>
      <c r="G10" s="18">
        <f>ROUND('Report Data'!H65/10^6,1)</f>
        <v>-2352.4</v>
      </c>
      <c r="H10" s="18">
        <f>ROUND('Report Data'!I65/10^6,1)</f>
        <v>-2862.2</v>
      </c>
    </row>
    <row r="11" spans="1:8" x14ac:dyDescent="0.2">
      <c r="A11" s="15" t="s">
        <v>150</v>
      </c>
      <c r="B11" s="15" t="s">
        <v>113</v>
      </c>
      <c r="C11" s="18">
        <f>ROUND('Report Data'!D66/10^6,1)</f>
        <v>-32.299999999999997</v>
      </c>
      <c r="D11" s="18">
        <f>ROUND('Report Data'!E66/10^6,1)</f>
        <v>-31.1</v>
      </c>
      <c r="E11" s="18">
        <f>ROUND('Report Data'!F66/10^6,1)</f>
        <v>-32.1</v>
      </c>
      <c r="F11" s="18">
        <f>ROUND('Report Data'!G66/10^6,1)</f>
        <v>-51.5</v>
      </c>
      <c r="G11" s="18">
        <f>ROUND('Report Data'!H66/10^6,1)</f>
        <v>-65.3</v>
      </c>
      <c r="H11" s="18">
        <f>ROUND('Report Data'!I66/10^6,1)</f>
        <v>-48.1</v>
      </c>
    </row>
    <row r="12" spans="1:8" x14ac:dyDescent="0.2">
      <c r="A12" s="15" t="s">
        <v>151</v>
      </c>
      <c r="B12" s="15" t="s">
        <v>113</v>
      </c>
      <c r="C12" s="18">
        <f>ROUND('Report Data'!D67/10^6,1)</f>
        <v>-13.5</v>
      </c>
      <c r="D12" s="18">
        <f>ROUND('Report Data'!E67/10^6,1)</f>
        <v>-20.2</v>
      </c>
      <c r="E12" s="18">
        <f>ROUND('Report Data'!F67/10^6,1)</f>
        <v>-17.5</v>
      </c>
      <c r="F12" s="18">
        <f>ROUND('Report Data'!G67/10^6,1)</f>
        <v>-81.3</v>
      </c>
      <c r="G12" s="18">
        <f>ROUND('Report Data'!H67/10^6,1)</f>
        <v>16.8</v>
      </c>
      <c r="H12" s="18">
        <f>ROUND('Report Data'!I67/10^6,1)</f>
        <v>-142.6</v>
      </c>
    </row>
    <row r="13" spans="1:8" s="16" customFormat="1" x14ac:dyDescent="0.2">
      <c r="A13" s="16" t="s">
        <v>152</v>
      </c>
      <c r="B13" s="16" t="s">
        <v>113</v>
      </c>
      <c r="C13" s="12">
        <f>ROUND('Report Data'!D68/10^6,1)</f>
        <v>162.69999999999999</v>
      </c>
      <c r="D13" s="12">
        <f>ROUND('Report Data'!E68/10^6,1)</f>
        <v>72.900000000000006</v>
      </c>
      <c r="E13" s="12">
        <f>ROUND('Report Data'!F68/10^6,1)</f>
        <v>114.7</v>
      </c>
      <c r="F13" s="12">
        <f>ROUND('Report Data'!G68/10^6,1)</f>
        <v>-109.1</v>
      </c>
      <c r="G13" s="12">
        <f>ROUND('Report Data'!H68/10^6,1)</f>
        <v>470.4</v>
      </c>
      <c r="H13" s="12">
        <f>ROUND('Report Data'!I68/10^6,1)</f>
        <v>-78.3</v>
      </c>
    </row>
    <row r="15" spans="1:8" x14ac:dyDescent="0.2">
      <c r="A15" s="15" t="s">
        <v>153</v>
      </c>
      <c r="B15" s="15" t="s">
        <v>113</v>
      </c>
      <c r="C15" s="18">
        <f>ROUND('Report Data'!D71/10^6,1)</f>
        <v>-188.8</v>
      </c>
      <c r="D15" s="18">
        <f>ROUND('Report Data'!E71/10^6,1)</f>
        <v>-243.8</v>
      </c>
      <c r="E15" s="18">
        <f>ROUND('Report Data'!F71/10^6,1)</f>
        <v>-159.9</v>
      </c>
      <c r="F15" s="18">
        <f>ROUND('Report Data'!G71/10^6,1)</f>
        <v>-127.9</v>
      </c>
      <c r="G15" s="18">
        <f>ROUND('Report Data'!H71/10^6,1)</f>
        <v>-100.5</v>
      </c>
      <c r="H15" s="18">
        <f>ROUND('Report Data'!I71/10^6,1)</f>
        <v>-132.30000000000001</v>
      </c>
    </row>
    <row r="16" spans="1:8" x14ac:dyDescent="0.2">
      <c r="A16" s="15" t="s">
        <v>154</v>
      </c>
      <c r="B16" s="15" t="s">
        <v>113</v>
      </c>
      <c r="C16" s="18">
        <f>ROUND('Report Data'!D72/10^6,1)</f>
        <v>6.7</v>
      </c>
      <c r="D16" s="18">
        <f>ROUND('Report Data'!E72/10^6,1)</f>
        <v>0.9</v>
      </c>
      <c r="E16" s="18">
        <f>ROUND('Report Data'!F72/10^6,1)</f>
        <v>-0.9</v>
      </c>
      <c r="F16" s="18">
        <f>ROUND('Report Data'!G72/10^6,1)</f>
        <v>374</v>
      </c>
      <c r="G16" s="18">
        <f>ROUND('Report Data'!H72/10^6,1)</f>
        <v>559.1</v>
      </c>
      <c r="H16" s="18">
        <f>ROUND('Report Data'!I72/10^6,1)</f>
        <v>130.6</v>
      </c>
    </row>
    <row r="17" spans="1:8" x14ac:dyDescent="0.2">
      <c r="A17" s="15" t="s">
        <v>155</v>
      </c>
      <c r="B17" s="15" t="s">
        <v>113</v>
      </c>
      <c r="C17" s="18">
        <f>ROUND(('Report Data'!D74+'Report Data'!D76)/10^6,1)</f>
        <v>-69.099999999999994</v>
      </c>
      <c r="D17" s="18">
        <f>ROUND(('Report Data'!E74+'Report Data'!E76)/10^6,1)</f>
        <v>-2.4</v>
      </c>
      <c r="E17" s="18">
        <f>ROUND(('Report Data'!F74+'Report Data'!F76)/10^6,1)</f>
        <v>-7.1</v>
      </c>
      <c r="F17" s="18">
        <f>ROUND(('Report Data'!G74+'Report Data'!G76)/10^6,1)</f>
        <v>-19.5</v>
      </c>
      <c r="G17" s="18">
        <f>ROUND(('Report Data'!H74+'Report Data'!H76)/10^6,1)</f>
        <v>-50.5</v>
      </c>
      <c r="H17" s="18">
        <f>ROUND(('Report Data'!I74+'Report Data'!I76)/10^6,1)</f>
        <v>-7.8</v>
      </c>
    </row>
    <row r="18" spans="1:8" x14ac:dyDescent="0.2">
      <c r="A18" s="15" t="s">
        <v>156</v>
      </c>
      <c r="B18" s="15" t="s">
        <v>113</v>
      </c>
      <c r="C18" s="18">
        <f>ROUND(('Report Data'!D75+'Report Data'!D77)/10^6,1)</f>
        <v>12.9</v>
      </c>
      <c r="D18" s="18">
        <f>ROUND(('Report Data'!E75+'Report Data'!E77)/10^6,1)</f>
        <v>28.6</v>
      </c>
      <c r="E18" s="18">
        <f>ROUND(('Report Data'!F75+'Report Data'!F77)/10^6,1)</f>
        <v>37.299999999999997</v>
      </c>
      <c r="F18" s="18">
        <f>ROUND(('Report Data'!G75+'Report Data'!G77)/10^6,1)</f>
        <v>13.9</v>
      </c>
      <c r="G18" s="18">
        <f>ROUND(('Report Data'!H75+'Report Data'!H77)/10^6,1)</f>
        <v>0</v>
      </c>
      <c r="H18" s="18">
        <f>ROUND(('Report Data'!I75+'Report Data'!I77)/10^6,1)</f>
        <v>9.9</v>
      </c>
    </row>
    <row r="19" spans="1:8" s="16" customFormat="1" x14ac:dyDescent="0.2">
      <c r="A19" s="16" t="s">
        <v>157</v>
      </c>
      <c r="B19" s="16" t="s">
        <v>113</v>
      </c>
      <c r="C19" s="12">
        <f>ROUND('Report Data'!D78/10^6,1)</f>
        <v>-238.2</v>
      </c>
      <c r="D19" s="12">
        <f>ROUND('Report Data'!E78/10^6,1)</f>
        <v>-216.7</v>
      </c>
      <c r="E19" s="12">
        <f>ROUND('Report Data'!F78/10^6,1)</f>
        <v>-130.5</v>
      </c>
      <c r="F19" s="12">
        <f>ROUND('Report Data'!G78/10^6,1)</f>
        <v>240.6</v>
      </c>
      <c r="G19" s="12">
        <f>ROUND('Report Data'!H78/10^6,1)</f>
        <v>408.1</v>
      </c>
      <c r="H19" s="12">
        <f>ROUND('Report Data'!I78/10^6,1)</f>
        <v>0.4</v>
      </c>
    </row>
    <row r="21" spans="1:8" x14ac:dyDescent="0.2">
      <c r="A21" s="15" t="s">
        <v>158</v>
      </c>
      <c r="B21" s="15" t="s">
        <v>113</v>
      </c>
      <c r="C21" s="18">
        <f>ROUND('Report Data'!D80/10^6,1)</f>
        <v>609</v>
      </c>
      <c r="D21" s="18">
        <f>ROUND('Report Data'!E80/10^6,1)</f>
        <v>134.4</v>
      </c>
      <c r="E21" s="18">
        <f>ROUND('Report Data'!F80/10^6,1)</f>
        <v>29.9</v>
      </c>
      <c r="F21" s="18">
        <f>ROUND('Report Data'!G80/10^6,1)</f>
        <v>52.7</v>
      </c>
      <c r="G21" s="18">
        <f>ROUND('Report Data'!H80/10^6,1)</f>
        <v>254.7</v>
      </c>
      <c r="H21" s="18">
        <f>ROUND('Report Data'!I80/10^6,1)</f>
        <v>147.4</v>
      </c>
    </row>
    <row r="22" spans="1:8" x14ac:dyDescent="0.2">
      <c r="A22" s="15" t="s">
        <v>159</v>
      </c>
      <c r="B22" s="15" t="s">
        <v>113</v>
      </c>
      <c r="C22" s="18">
        <f>ROUND('Report Data'!D81/10^6,1)</f>
        <v>-273.89999999999998</v>
      </c>
      <c r="D22" s="18">
        <f>ROUND('Report Data'!E81/10^6,1)</f>
        <v>-76.2</v>
      </c>
      <c r="E22" s="18">
        <f>ROUND('Report Data'!F81/10^6,1)</f>
        <v>-169.2</v>
      </c>
      <c r="F22" s="18">
        <f>ROUND('Report Data'!G81/10^6,1)</f>
        <v>-82</v>
      </c>
      <c r="G22" s="18">
        <f>ROUND('Report Data'!H81/10^6,1)</f>
        <v>-484.2</v>
      </c>
      <c r="H22" s="18">
        <f>ROUND('Report Data'!I81/10^6,1)</f>
        <v>-11.8</v>
      </c>
    </row>
    <row r="23" spans="1:8" x14ac:dyDescent="0.2">
      <c r="A23" s="15" t="s">
        <v>160</v>
      </c>
      <c r="B23" s="15" t="s">
        <v>113</v>
      </c>
      <c r="C23" s="18">
        <f>ROUND('Report Data'!D82/10^6,1)</f>
        <v>0</v>
      </c>
      <c r="D23" s="18">
        <f>ROUND('Report Data'!E82/10^6,1)</f>
        <v>0</v>
      </c>
      <c r="E23" s="18">
        <f>ROUND('Report Data'!F82/10^6,1)</f>
        <v>-247.5</v>
      </c>
      <c r="F23" s="18">
        <f>ROUND('Report Data'!G82/10^6,1)</f>
        <v>-268.10000000000002</v>
      </c>
      <c r="G23" s="18">
        <f>ROUND('Report Data'!H82/10^6,1)</f>
        <v>0</v>
      </c>
      <c r="H23" s="18">
        <f>ROUND('Report Data'!I82/10^6,1)</f>
        <v>0</v>
      </c>
    </row>
    <row r="24" spans="1:8" x14ac:dyDescent="0.2">
      <c r="A24" s="15" t="s">
        <v>174</v>
      </c>
      <c r="B24" s="15" t="s">
        <v>113</v>
      </c>
      <c r="C24" s="18">
        <f>ROUND('Report Data'!D84/10^6,1)</f>
        <v>387.8</v>
      </c>
      <c r="D24" s="18">
        <f>ROUND('Report Data'!E84/10^6,1)</f>
        <v>0</v>
      </c>
      <c r="E24" s="18">
        <f>ROUND('Report Data'!F84/10^6,1)</f>
        <v>0</v>
      </c>
      <c r="F24" s="18">
        <f>ROUND('Report Data'!G84/10^6,1)</f>
        <v>0</v>
      </c>
      <c r="G24" s="18">
        <f>ROUND('Report Data'!H84/10^6,1)</f>
        <v>0</v>
      </c>
      <c r="H24" s="18">
        <f>ROUND('Report Data'!I84/10^6,1)</f>
        <v>0</v>
      </c>
    </row>
    <row r="25" spans="1:8" s="16" customFormat="1" x14ac:dyDescent="0.2">
      <c r="A25" s="16" t="s">
        <v>161</v>
      </c>
      <c r="B25" s="16" t="s">
        <v>113</v>
      </c>
      <c r="C25" s="12">
        <f>ROUND('Report Data'!D85/10^6,1)</f>
        <v>722.8</v>
      </c>
      <c r="D25" s="12">
        <f>ROUND('Report Data'!E85/10^6,1)</f>
        <v>58.3</v>
      </c>
      <c r="E25" s="12">
        <f>ROUND('Report Data'!F85/10^6,1)</f>
        <v>-386.8</v>
      </c>
      <c r="F25" s="12">
        <f>ROUND('Report Data'!G85/10^6,1)</f>
        <v>-297.39999999999998</v>
      </c>
      <c r="G25" s="12">
        <f>ROUND('Report Data'!H85/10^6,1)</f>
        <v>-229.5</v>
      </c>
      <c r="H25" s="12">
        <f>ROUND('Report Data'!I85/10^6,1)</f>
        <v>135.6</v>
      </c>
    </row>
    <row r="26" spans="1:8" s="16" customFormat="1" x14ac:dyDescent="0.2"/>
    <row r="27" spans="1:8" s="16" customFormat="1" x14ac:dyDescent="0.2">
      <c r="A27" s="15" t="s">
        <v>162</v>
      </c>
      <c r="B27" s="4" t="s">
        <v>113</v>
      </c>
      <c r="C27" s="18">
        <f>ROUND('Report Data'!D86/10^6,1)</f>
        <v>-5.7</v>
      </c>
      <c r="D27" s="18">
        <f>ROUND('Report Data'!E86/10^6,1)</f>
        <v>-27.6</v>
      </c>
      <c r="E27" s="18">
        <f>ROUND('Report Data'!F86/10^6,1)</f>
        <v>8.9</v>
      </c>
      <c r="F27" s="18">
        <f>ROUND('Report Data'!G86/10^6,1)</f>
        <v>-6.2</v>
      </c>
      <c r="G27" s="18">
        <f>ROUND('Report Data'!H86/10^6,1)</f>
        <v>40.4</v>
      </c>
      <c r="H27" s="18">
        <f>ROUND('Report Data'!I86/10^6,1)</f>
        <v>3.3</v>
      </c>
    </row>
    <row r="28" spans="1:8" s="16" customFormat="1" x14ac:dyDescent="0.2">
      <c r="A28" s="16" t="s">
        <v>163</v>
      </c>
      <c r="B28" s="16" t="s">
        <v>113</v>
      </c>
      <c r="C28" s="12">
        <f>ROUND('Report Data'!D87/10^6,1)</f>
        <v>641.70000000000005</v>
      </c>
      <c r="D28" s="12">
        <f>ROUND('Report Data'!E87/10^6,1)</f>
        <v>-113.1</v>
      </c>
      <c r="E28" s="12">
        <f>ROUND('Report Data'!F87/10^6,1)</f>
        <v>-393.8</v>
      </c>
      <c r="F28" s="12">
        <f>ROUND('Report Data'!G87/10^6,1)</f>
        <v>-172.1</v>
      </c>
      <c r="G28" s="12">
        <f>ROUND('Report Data'!H87/10^6,1)</f>
        <v>689.5</v>
      </c>
      <c r="H28" s="12">
        <f>ROUND('Report Data'!I87/10^6,1)</f>
        <v>61</v>
      </c>
    </row>
    <row r="30" spans="1:8" x14ac:dyDescent="0.2">
      <c r="A30" s="13" t="s">
        <v>175</v>
      </c>
      <c r="B30" s="16" t="s">
        <v>113</v>
      </c>
      <c r="C30" s="12">
        <f>ROUND('Report Data'!D88/10^6,1)</f>
        <v>980.3</v>
      </c>
      <c r="D30" s="12">
        <f>ROUND('Report Data'!E88/10^6,1)</f>
        <v>1093.4000000000001</v>
      </c>
      <c r="E30" s="12">
        <f>ROUND('Report Data'!F88/10^6,1)</f>
        <v>1487.2</v>
      </c>
      <c r="F30" s="12">
        <f>ROUND('Report Data'!G88/10^6,1)</f>
        <v>1659.2</v>
      </c>
      <c r="G30" s="12">
        <f>ROUND('Report Data'!H88/10^6,1)</f>
        <v>969.8</v>
      </c>
      <c r="H30" s="12">
        <f>ROUND('Report Data'!I88/10^6,1)</f>
        <v>908.9</v>
      </c>
    </row>
    <row r="31" spans="1:8" x14ac:dyDescent="0.2">
      <c r="A31" s="13" t="s">
        <v>176</v>
      </c>
      <c r="B31" s="16" t="s">
        <v>113</v>
      </c>
      <c r="C31" s="12">
        <f>ROUND('Report Data'!D89/10^6,1)</f>
        <v>1622</v>
      </c>
      <c r="D31" s="12">
        <f>ROUND('Report Data'!E89/10^6,1)</f>
        <v>980.3</v>
      </c>
      <c r="E31" s="12">
        <f>ROUND('Report Data'!F89/10^6,1)</f>
        <v>1093.4000000000001</v>
      </c>
      <c r="F31" s="12">
        <f>ROUND('Report Data'!G89/10^6,1)</f>
        <v>1487.2</v>
      </c>
      <c r="G31" s="12">
        <f>ROUND('Report Data'!H89/10^6,1)</f>
        <v>1659.2</v>
      </c>
      <c r="H31" s="12">
        <f>ROUND('Report Data'!I89/10^6,1)</f>
        <v>969.8</v>
      </c>
    </row>
  </sheetData>
  <pageMargins left="0.74803149606299213" right="0.74803149606299213" top="0.35433070866141736" bottom="0.57999999999999996" header="0.35433070866141736" footer="0.23622047244094491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3DE05-0605-48AB-A62D-0F0FA841028A}">
  <sheetPr>
    <pageSetUpPr fitToPage="1"/>
  </sheetPr>
  <dimension ref="A1:H33"/>
  <sheetViews>
    <sheetView tabSelected="1" workbookViewId="0">
      <selection activeCell="I16" sqref="I16"/>
    </sheetView>
  </sheetViews>
  <sheetFormatPr defaultRowHeight="12.75" x14ac:dyDescent="0.2"/>
  <cols>
    <col min="1" max="1" width="55.7109375" style="15" bestFit="1" customWidth="1"/>
    <col min="2" max="2" width="7" style="15" bestFit="1" customWidth="1"/>
    <col min="3" max="229" width="9.140625" style="15"/>
    <col min="230" max="230" width="55.7109375" style="15" bestFit="1" customWidth="1"/>
    <col min="231" max="231" width="7" style="15" bestFit="1" customWidth="1"/>
    <col min="232" max="244" width="10.140625" style="15" bestFit="1" customWidth="1"/>
    <col min="245" max="485" width="9.140625" style="15"/>
    <col min="486" max="486" width="55.7109375" style="15" bestFit="1" customWidth="1"/>
    <col min="487" max="487" width="7" style="15" bestFit="1" customWidth="1"/>
    <col min="488" max="500" width="10.140625" style="15" bestFit="1" customWidth="1"/>
    <col min="501" max="741" width="9.140625" style="15"/>
    <col min="742" max="742" width="55.7109375" style="15" bestFit="1" customWidth="1"/>
    <col min="743" max="743" width="7" style="15" bestFit="1" customWidth="1"/>
    <col min="744" max="756" width="10.140625" style="15" bestFit="1" customWidth="1"/>
    <col min="757" max="997" width="9.140625" style="15"/>
    <col min="998" max="998" width="55.7109375" style="15" bestFit="1" customWidth="1"/>
    <col min="999" max="999" width="7" style="15" bestFit="1" customWidth="1"/>
    <col min="1000" max="1012" width="10.140625" style="15" bestFit="1" customWidth="1"/>
    <col min="1013" max="1253" width="9.140625" style="15"/>
    <col min="1254" max="1254" width="55.7109375" style="15" bestFit="1" customWidth="1"/>
    <col min="1255" max="1255" width="7" style="15" bestFit="1" customWidth="1"/>
    <col min="1256" max="1268" width="10.140625" style="15" bestFit="1" customWidth="1"/>
    <col min="1269" max="1509" width="9.140625" style="15"/>
    <col min="1510" max="1510" width="55.7109375" style="15" bestFit="1" customWidth="1"/>
    <col min="1511" max="1511" width="7" style="15" bestFit="1" customWidth="1"/>
    <col min="1512" max="1524" width="10.140625" style="15" bestFit="1" customWidth="1"/>
    <col min="1525" max="1765" width="9.140625" style="15"/>
    <col min="1766" max="1766" width="55.7109375" style="15" bestFit="1" customWidth="1"/>
    <col min="1767" max="1767" width="7" style="15" bestFit="1" customWidth="1"/>
    <col min="1768" max="1780" width="10.140625" style="15" bestFit="1" customWidth="1"/>
    <col min="1781" max="2021" width="9.140625" style="15"/>
    <col min="2022" max="2022" width="55.7109375" style="15" bestFit="1" customWidth="1"/>
    <col min="2023" max="2023" width="7" style="15" bestFit="1" customWidth="1"/>
    <col min="2024" max="2036" width="10.140625" style="15" bestFit="1" customWidth="1"/>
    <col min="2037" max="2277" width="9.140625" style="15"/>
    <col min="2278" max="2278" width="55.7109375" style="15" bestFit="1" customWidth="1"/>
    <col min="2279" max="2279" width="7" style="15" bestFit="1" customWidth="1"/>
    <col min="2280" max="2292" width="10.140625" style="15" bestFit="1" customWidth="1"/>
    <col min="2293" max="2533" width="9.140625" style="15"/>
    <col min="2534" max="2534" width="55.7109375" style="15" bestFit="1" customWidth="1"/>
    <col min="2535" max="2535" width="7" style="15" bestFit="1" customWidth="1"/>
    <col min="2536" max="2548" width="10.140625" style="15" bestFit="1" customWidth="1"/>
    <col min="2549" max="2789" width="9.140625" style="15"/>
    <col min="2790" max="2790" width="55.7109375" style="15" bestFit="1" customWidth="1"/>
    <col min="2791" max="2791" width="7" style="15" bestFit="1" customWidth="1"/>
    <col min="2792" max="2804" width="10.140625" style="15" bestFit="1" customWidth="1"/>
    <col min="2805" max="3045" width="9.140625" style="15"/>
    <col min="3046" max="3046" width="55.7109375" style="15" bestFit="1" customWidth="1"/>
    <col min="3047" max="3047" width="7" style="15" bestFit="1" customWidth="1"/>
    <col min="3048" max="3060" width="10.140625" style="15" bestFit="1" customWidth="1"/>
    <col min="3061" max="3301" width="9.140625" style="15"/>
    <col min="3302" max="3302" width="55.7109375" style="15" bestFit="1" customWidth="1"/>
    <col min="3303" max="3303" width="7" style="15" bestFit="1" customWidth="1"/>
    <col min="3304" max="3316" width="10.140625" style="15" bestFit="1" customWidth="1"/>
    <col min="3317" max="3557" width="9.140625" style="15"/>
    <col min="3558" max="3558" width="55.7109375" style="15" bestFit="1" customWidth="1"/>
    <col min="3559" max="3559" width="7" style="15" bestFit="1" customWidth="1"/>
    <col min="3560" max="3572" width="10.140625" style="15" bestFit="1" customWidth="1"/>
    <col min="3573" max="3813" width="9.140625" style="15"/>
    <col min="3814" max="3814" width="55.7109375" style="15" bestFit="1" customWidth="1"/>
    <col min="3815" max="3815" width="7" style="15" bestFit="1" customWidth="1"/>
    <col min="3816" max="3828" width="10.140625" style="15" bestFit="1" customWidth="1"/>
    <col min="3829" max="4069" width="9.140625" style="15"/>
    <col min="4070" max="4070" width="55.7109375" style="15" bestFit="1" customWidth="1"/>
    <col min="4071" max="4071" width="7" style="15" bestFit="1" customWidth="1"/>
    <col min="4072" max="4084" width="10.140625" style="15" bestFit="1" customWidth="1"/>
    <col min="4085" max="4325" width="9.140625" style="15"/>
    <col min="4326" max="4326" width="55.7109375" style="15" bestFit="1" customWidth="1"/>
    <col min="4327" max="4327" width="7" style="15" bestFit="1" customWidth="1"/>
    <col min="4328" max="4340" width="10.140625" style="15" bestFit="1" customWidth="1"/>
    <col min="4341" max="4581" width="9.140625" style="15"/>
    <col min="4582" max="4582" width="55.7109375" style="15" bestFit="1" customWidth="1"/>
    <col min="4583" max="4583" width="7" style="15" bestFit="1" customWidth="1"/>
    <col min="4584" max="4596" width="10.140625" style="15" bestFit="1" customWidth="1"/>
    <col min="4597" max="4837" width="9.140625" style="15"/>
    <col min="4838" max="4838" width="55.7109375" style="15" bestFit="1" customWidth="1"/>
    <col min="4839" max="4839" width="7" style="15" bestFit="1" customWidth="1"/>
    <col min="4840" max="4852" width="10.140625" style="15" bestFit="1" customWidth="1"/>
    <col min="4853" max="5093" width="9.140625" style="15"/>
    <col min="5094" max="5094" width="55.7109375" style="15" bestFit="1" customWidth="1"/>
    <col min="5095" max="5095" width="7" style="15" bestFit="1" customWidth="1"/>
    <col min="5096" max="5108" width="10.140625" style="15" bestFit="1" customWidth="1"/>
    <col min="5109" max="5349" width="9.140625" style="15"/>
    <col min="5350" max="5350" width="55.7109375" style="15" bestFit="1" customWidth="1"/>
    <col min="5351" max="5351" width="7" style="15" bestFit="1" customWidth="1"/>
    <col min="5352" max="5364" width="10.140625" style="15" bestFit="1" customWidth="1"/>
    <col min="5365" max="5605" width="9.140625" style="15"/>
    <col min="5606" max="5606" width="55.7109375" style="15" bestFit="1" customWidth="1"/>
    <col min="5607" max="5607" width="7" style="15" bestFit="1" customWidth="1"/>
    <col min="5608" max="5620" width="10.140625" style="15" bestFit="1" customWidth="1"/>
    <col min="5621" max="5861" width="9.140625" style="15"/>
    <col min="5862" max="5862" width="55.7109375" style="15" bestFit="1" customWidth="1"/>
    <col min="5863" max="5863" width="7" style="15" bestFit="1" customWidth="1"/>
    <col min="5864" max="5876" width="10.140625" style="15" bestFit="1" customWidth="1"/>
    <col min="5877" max="6117" width="9.140625" style="15"/>
    <col min="6118" max="6118" width="55.7109375" style="15" bestFit="1" customWidth="1"/>
    <col min="6119" max="6119" width="7" style="15" bestFit="1" customWidth="1"/>
    <col min="6120" max="6132" width="10.140625" style="15" bestFit="1" customWidth="1"/>
    <col min="6133" max="6373" width="9.140625" style="15"/>
    <col min="6374" max="6374" width="55.7109375" style="15" bestFit="1" customWidth="1"/>
    <col min="6375" max="6375" width="7" style="15" bestFit="1" customWidth="1"/>
    <col min="6376" max="6388" width="10.140625" style="15" bestFit="1" customWidth="1"/>
    <col min="6389" max="6629" width="9.140625" style="15"/>
    <col min="6630" max="6630" width="55.7109375" style="15" bestFit="1" customWidth="1"/>
    <col min="6631" max="6631" width="7" style="15" bestFit="1" customWidth="1"/>
    <col min="6632" max="6644" width="10.140625" style="15" bestFit="1" customWidth="1"/>
    <col min="6645" max="6885" width="9.140625" style="15"/>
    <col min="6886" max="6886" width="55.7109375" style="15" bestFit="1" customWidth="1"/>
    <col min="6887" max="6887" width="7" style="15" bestFit="1" customWidth="1"/>
    <col min="6888" max="6900" width="10.140625" style="15" bestFit="1" customWidth="1"/>
    <col min="6901" max="7141" width="9.140625" style="15"/>
    <col min="7142" max="7142" width="55.7109375" style="15" bestFit="1" customWidth="1"/>
    <col min="7143" max="7143" width="7" style="15" bestFit="1" customWidth="1"/>
    <col min="7144" max="7156" width="10.140625" style="15" bestFit="1" customWidth="1"/>
    <col min="7157" max="7397" width="9.140625" style="15"/>
    <col min="7398" max="7398" width="55.7109375" style="15" bestFit="1" customWidth="1"/>
    <col min="7399" max="7399" width="7" style="15" bestFit="1" customWidth="1"/>
    <col min="7400" max="7412" width="10.140625" style="15" bestFit="1" customWidth="1"/>
    <col min="7413" max="7653" width="9.140625" style="15"/>
    <col min="7654" max="7654" width="55.7109375" style="15" bestFit="1" customWidth="1"/>
    <col min="7655" max="7655" width="7" style="15" bestFit="1" customWidth="1"/>
    <col min="7656" max="7668" width="10.140625" style="15" bestFit="1" customWidth="1"/>
    <col min="7669" max="7909" width="9.140625" style="15"/>
    <col min="7910" max="7910" width="55.7109375" style="15" bestFit="1" customWidth="1"/>
    <col min="7911" max="7911" width="7" style="15" bestFit="1" customWidth="1"/>
    <col min="7912" max="7924" width="10.140625" style="15" bestFit="1" customWidth="1"/>
    <col min="7925" max="8165" width="9.140625" style="15"/>
    <col min="8166" max="8166" width="55.7109375" style="15" bestFit="1" customWidth="1"/>
    <col min="8167" max="8167" width="7" style="15" bestFit="1" customWidth="1"/>
    <col min="8168" max="8180" width="10.140625" style="15" bestFit="1" customWidth="1"/>
    <col min="8181" max="8421" width="9.140625" style="15"/>
    <col min="8422" max="8422" width="55.7109375" style="15" bestFit="1" customWidth="1"/>
    <col min="8423" max="8423" width="7" style="15" bestFit="1" customWidth="1"/>
    <col min="8424" max="8436" width="10.140625" style="15" bestFit="1" customWidth="1"/>
    <col min="8437" max="8677" width="9.140625" style="15"/>
    <col min="8678" max="8678" width="55.7109375" style="15" bestFit="1" customWidth="1"/>
    <col min="8679" max="8679" width="7" style="15" bestFit="1" customWidth="1"/>
    <col min="8680" max="8692" width="10.140625" style="15" bestFit="1" customWidth="1"/>
    <col min="8693" max="8933" width="9.140625" style="15"/>
    <col min="8934" max="8934" width="55.7109375" style="15" bestFit="1" customWidth="1"/>
    <col min="8935" max="8935" width="7" style="15" bestFit="1" customWidth="1"/>
    <col min="8936" max="8948" width="10.140625" style="15" bestFit="1" customWidth="1"/>
    <col min="8949" max="9189" width="9.140625" style="15"/>
    <col min="9190" max="9190" width="55.7109375" style="15" bestFit="1" customWidth="1"/>
    <col min="9191" max="9191" width="7" style="15" bestFit="1" customWidth="1"/>
    <col min="9192" max="9204" width="10.140625" style="15" bestFit="1" customWidth="1"/>
    <col min="9205" max="9445" width="9.140625" style="15"/>
    <col min="9446" max="9446" width="55.7109375" style="15" bestFit="1" customWidth="1"/>
    <col min="9447" max="9447" width="7" style="15" bestFit="1" customWidth="1"/>
    <col min="9448" max="9460" width="10.140625" style="15" bestFit="1" customWidth="1"/>
    <col min="9461" max="9701" width="9.140625" style="15"/>
    <col min="9702" max="9702" width="55.7109375" style="15" bestFit="1" customWidth="1"/>
    <col min="9703" max="9703" width="7" style="15" bestFit="1" customWidth="1"/>
    <col min="9704" max="9716" width="10.140625" style="15" bestFit="1" customWidth="1"/>
    <col min="9717" max="9957" width="9.140625" style="15"/>
    <col min="9958" max="9958" width="55.7109375" style="15" bestFit="1" customWidth="1"/>
    <col min="9959" max="9959" width="7" style="15" bestFit="1" customWidth="1"/>
    <col min="9960" max="9972" width="10.140625" style="15" bestFit="1" customWidth="1"/>
    <col min="9973" max="10213" width="9.140625" style="15"/>
    <col min="10214" max="10214" width="55.7109375" style="15" bestFit="1" customWidth="1"/>
    <col min="10215" max="10215" width="7" style="15" bestFit="1" customWidth="1"/>
    <col min="10216" max="10228" width="10.140625" style="15" bestFit="1" customWidth="1"/>
    <col min="10229" max="10469" width="9.140625" style="15"/>
    <col min="10470" max="10470" width="55.7109375" style="15" bestFit="1" customWidth="1"/>
    <col min="10471" max="10471" width="7" style="15" bestFit="1" customWidth="1"/>
    <col min="10472" max="10484" width="10.140625" style="15" bestFit="1" customWidth="1"/>
    <col min="10485" max="10725" width="9.140625" style="15"/>
    <col min="10726" max="10726" width="55.7109375" style="15" bestFit="1" customWidth="1"/>
    <col min="10727" max="10727" width="7" style="15" bestFit="1" customWidth="1"/>
    <col min="10728" max="10740" width="10.140625" style="15" bestFit="1" customWidth="1"/>
    <col min="10741" max="10981" width="9.140625" style="15"/>
    <col min="10982" max="10982" width="55.7109375" style="15" bestFit="1" customWidth="1"/>
    <col min="10983" max="10983" width="7" style="15" bestFit="1" customWidth="1"/>
    <col min="10984" max="10996" width="10.140625" style="15" bestFit="1" customWidth="1"/>
    <col min="10997" max="11237" width="9.140625" style="15"/>
    <col min="11238" max="11238" width="55.7109375" style="15" bestFit="1" customWidth="1"/>
    <col min="11239" max="11239" width="7" style="15" bestFit="1" customWidth="1"/>
    <col min="11240" max="11252" width="10.140625" style="15" bestFit="1" customWidth="1"/>
    <col min="11253" max="11493" width="9.140625" style="15"/>
    <col min="11494" max="11494" width="55.7109375" style="15" bestFit="1" customWidth="1"/>
    <col min="11495" max="11495" width="7" style="15" bestFit="1" customWidth="1"/>
    <col min="11496" max="11508" width="10.140625" style="15" bestFit="1" customWidth="1"/>
    <col min="11509" max="11749" width="9.140625" style="15"/>
    <col min="11750" max="11750" width="55.7109375" style="15" bestFit="1" customWidth="1"/>
    <col min="11751" max="11751" width="7" style="15" bestFit="1" customWidth="1"/>
    <col min="11752" max="11764" width="10.140625" style="15" bestFit="1" customWidth="1"/>
    <col min="11765" max="12005" width="9.140625" style="15"/>
    <col min="12006" max="12006" width="55.7109375" style="15" bestFit="1" customWidth="1"/>
    <col min="12007" max="12007" width="7" style="15" bestFit="1" customWidth="1"/>
    <col min="12008" max="12020" width="10.140625" style="15" bestFit="1" customWidth="1"/>
    <col min="12021" max="12261" width="9.140625" style="15"/>
    <col min="12262" max="12262" width="55.7109375" style="15" bestFit="1" customWidth="1"/>
    <col min="12263" max="12263" width="7" style="15" bestFit="1" customWidth="1"/>
    <col min="12264" max="12276" width="10.140625" style="15" bestFit="1" customWidth="1"/>
    <col min="12277" max="12517" width="9.140625" style="15"/>
    <col min="12518" max="12518" width="55.7109375" style="15" bestFit="1" customWidth="1"/>
    <col min="12519" max="12519" width="7" style="15" bestFit="1" customWidth="1"/>
    <col min="12520" max="12532" width="10.140625" style="15" bestFit="1" customWidth="1"/>
    <col min="12533" max="12773" width="9.140625" style="15"/>
    <col min="12774" max="12774" width="55.7109375" style="15" bestFit="1" customWidth="1"/>
    <col min="12775" max="12775" width="7" style="15" bestFit="1" customWidth="1"/>
    <col min="12776" max="12788" width="10.140625" style="15" bestFit="1" customWidth="1"/>
    <col min="12789" max="13029" width="9.140625" style="15"/>
    <col min="13030" max="13030" width="55.7109375" style="15" bestFit="1" customWidth="1"/>
    <col min="13031" max="13031" width="7" style="15" bestFit="1" customWidth="1"/>
    <col min="13032" max="13044" width="10.140625" style="15" bestFit="1" customWidth="1"/>
    <col min="13045" max="13285" width="9.140625" style="15"/>
    <col min="13286" max="13286" width="55.7109375" style="15" bestFit="1" customWidth="1"/>
    <col min="13287" max="13287" width="7" style="15" bestFit="1" customWidth="1"/>
    <col min="13288" max="13300" width="10.140625" style="15" bestFit="1" customWidth="1"/>
    <col min="13301" max="13541" width="9.140625" style="15"/>
    <col min="13542" max="13542" width="55.7109375" style="15" bestFit="1" customWidth="1"/>
    <col min="13543" max="13543" width="7" style="15" bestFit="1" customWidth="1"/>
    <col min="13544" max="13556" width="10.140625" style="15" bestFit="1" customWidth="1"/>
    <col min="13557" max="13797" width="9.140625" style="15"/>
    <col min="13798" max="13798" width="55.7109375" style="15" bestFit="1" customWidth="1"/>
    <col min="13799" max="13799" width="7" style="15" bestFit="1" customWidth="1"/>
    <col min="13800" max="13812" width="10.140625" style="15" bestFit="1" customWidth="1"/>
    <col min="13813" max="14053" width="9.140625" style="15"/>
    <col min="14054" max="14054" width="55.7109375" style="15" bestFit="1" customWidth="1"/>
    <col min="14055" max="14055" width="7" style="15" bestFit="1" customWidth="1"/>
    <col min="14056" max="14068" width="10.140625" style="15" bestFit="1" customWidth="1"/>
    <col min="14069" max="14309" width="9.140625" style="15"/>
    <col min="14310" max="14310" width="55.7109375" style="15" bestFit="1" customWidth="1"/>
    <col min="14311" max="14311" width="7" style="15" bestFit="1" customWidth="1"/>
    <col min="14312" max="14324" width="10.140625" style="15" bestFit="1" customWidth="1"/>
    <col min="14325" max="14565" width="9.140625" style="15"/>
    <col min="14566" max="14566" width="55.7109375" style="15" bestFit="1" customWidth="1"/>
    <col min="14567" max="14567" width="7" style="15" bestFit="1" customWidth="1"/>
    <col min="14568" max="14580" width="10.140625" style="15" bestFit="1" customWidth="1"/>
    <col min="14581" max="14821" width="9.140625" style="15"/>
    <col min="14822" max="14822" width="55.7109375" style="15" bestFit="1" customWidth="1"/>
    <col min="14823" max="14823" width="7" style="15" bestFit="1" customWidth="1"/>
    <col min="14824" max="14836" width="10.140625" style="15" bestFit="1" customWidth="1"/>
    <col min="14837" max="15077" width="9.140625" style="15"/>
    <col min="15078" max="15078" width="55.7109375" style="15" bestFit="1" customWidth="1"/>
    <col min="15079" max="15079" width="7" style="15" bestFit="1" customWidth="1"/>
    <col min="15080" max="15092" width="10.140625" style="15" bestFit="1" customWidth="1"/>
    <col min="15093" max="15333" width="9.140625" style="15"/>
    <col min="15334" max="15334" width="55.7109375" style="15" bestFit="1" customWidth="1"/>
    <col min="15335" max="15335" width="7" style="15" bestFit="1" customWidth="1"/>
    <col min="15336" max="15348" width="10.140625" style="15" bestFit="1" customWidth="1"/>
    <col min="15349" max="15589" width="9.140625" style="15"/>
    <col min="15590" max="15590" width="55.7109375" style="15" bestFit="1" customWidth="1"/>
    <col min="15591" max="15591" width="7" style="15" bestFit="1" customWidth="1"/>
    <col min="15592" max="15604" width="10.140625" style="15" bestFit="1" customWidth="1"/>
    <col min="15605" max="15845" width="9.140625" style="15"/>
    <col min="15846" max="15846" width="55.7109375" style="15" bestFit="1" customWidth="1"/>
    <col min="15847" max="15847" width="7" style="15" bestFit="1" customWidth="1"/>
    <col min="15848" max="15860" width="10.140625" style="15" bestFit="1" customWidth="1"/>
    <col min="15861" max="16101" width="9.140625" style="15"/>
    <col min="16102" max="16102" width="55.7109375" style="15" bestFit="1" customWidth="1"/>
    <col min="16103" max="16103" width="7" style="15" bestFit="1" customWidth="1"/>
    <col min="16104" max="16116" width="10.140625" style="15" bestFit="1" customWidth="1"/>
    <col min="16117" max="16384" width="9.140625" style="15"/>
  </cols>
  <sheetData>
    <row r="1" spans="1:8" x14ac:dyDescent="0.2">
      <c r="A1"/>
      <c r="B1"/>
    </row>
    <row r="2" spans="1:8" x14ac:dyDescent="0.2">
      <c r="A2"/>
      <c r="B2"/>
    </row>
    <row r="3" spans="1:8" x14ac:dyDescent="0.2">
      <c r="A3"/>
      <c r="B3"/>
    </row>
    <row r="4" spans="1:8" x14ac:dyDescent="0.2">
      <c r="A4"/>
      <c r="B4"/>
    </row>
    <row r="5" spans="1:8" ht="15.75" x14ac:dyDescent="0.25">
      <c r="A5" s="5" t="s">
        <v>164</v>
      </c>
    </row>
    <row r="7" spans="1:8" x14ac:dyDescent="0.2">
      <c r="A7" s="8" t="s">
        <v>112</v>
      </c>
      <c r="B7" s="8"/>
      <c r="C7" s="9" t="str">
        <f>'Report Data'!D2</f>
        <v>Q1-FY21</v>
      </c>
      <c r="D7" s="9" t="str">
        <f>'Report Data'!E2</f>
        <v>Q4-FY20</v>
      </c>
      <c r="E7" s="9" t="str">
        <f>'Report Data'!F2</f>
        <v>Q3-FY20</v>
      </c>
      <c r="F7" s="9" t="str">
        <f>'Report Data'!G2</f>
        <v>Q2-FY20</v>
      </c>
      <c r="G7" s="9" t="str">
        <f>'Report Data'!H2</f>
        <v>Q1-FY20</v>
      </c>
      <c r="H7" s="9" t="str">
        <f>'Report Data'!I2</f>
        <v>Q4-FY19</v>
      </c>
    </row>
    <row r="9" spans="1:8" s="13" customFormat="1" x14ac:dyDescent="0.2">
      <c r="A9" s="19" t="s">
        <v>165</v>
      </c>
    </row>
    <row r="10" spans="1:8" x14ac:dyDescent="0.2">
      <c r="A10" s="15" t="s">
        <v>114</v>
      </c>
      <c r="B10" s="15" t="s">
        <v>113</v>
      </c>
      <c r="C10" s="15">
        <f>ROUND('Report Data'!D91/10^6,1)</f>
        <v>1710.7</v>
      </c>
      <c r="D10" s="15">
        <f>ROUND('Report Data'!E91/10^6,1)</f>
        <v>1899</v>
      </c>
      <c r="E10" s="15">
        <f>ROUND('Report Data'!F91/10^6,1)</f>
        <v>1727.1</v>
      </c>
      <c r="F10" s="15">
        <f>ROUND('Report Data'!G91/10^6,1)</f>
        <v>1655.3</v>
      </c>
      <c r="G10" s="15">
        <f>ROUND('Report Data'!H91/10^6,1)</f>
        <v>2131</v>
      </c>
      <c r="H10" s="15">
        <f>ROUND('Report Data'!I91/10^6,1)</f>
        <v>2367.6</v>
      </c>
    </row>
    <row r="11" spans="1:8" x14ac:dyDescent="0.2">
      <c r="A11" s="15" t="s">
        <v>23</v>
      </c>
      <c r="B11" s="15" t="s">
        <v>113</v>
      </c>
      <c r="C11" s="15">
        <f>ROUND('Report Data'!D92/10^6,1)</f>
        <v>105.9</v>
      </c>
      <c r="D11" s="15">
        <f>ROUND('Report Data'!E92/10^6,1)</f>
        <v>170.7</v>
      </c>
      <c r="E11" s="15">
        <f>ROUND('Report Data'!F92/10^6,1)</f>
        <v>84</v>
      </c>
      <c r="F11" s="15">
        <f>ROUND('Report Data'!G92/10^6,1)</f>
        <v>75.3</v>
      </c>
      <c r="G11" s="15">
        <f>ROUND('Report Data'!H92/10^6,1)</f>
        <v>329</v>
      </c>
      <c r="H11" s="15">
        <f>ROUND('Report Data'!I92/10^6,1)</f>
        <v>317.89999999999998</v>
      </c>
    </row>
    <row r="12" spans="1:8" x14ac:dyDescent="0.2">
      <c r="A12" s="15" t="s">
        <v>25</v>
      </c>
      <c r="B12" s="15" t="s">
        <v>113</v>
      </c>
      <c r="C12" s="15">
        <f>ROUND('Report Data'!D93/10^6,1)</f>
        <v>-91.8</v>
      </c>
      <c r="D12" s="15">
        <f>ROUND('Report Data'!E93/10^6,1)</f>
        <v>-95.6</v>
      </c>
      <c r="E12" s="15">
        <f>ROUND('Report Data'!F93/10^6,1)</f>
        <v>-92.9</v>
      </c>
      <c r="F12" s="15">
        <f>ROUND('Report Data'!G93/10^6,1)</f>
        <v>-92.9</v>
      </c>
      <c r="G12" s="15">
        <f>ROUND('Report Data'!H93/10^6,1)</f>
        <v>-89.7</v>
      </c>
      <c r="H12" s="15">
        <f>ROUND('Report Data'!I93/10^6,1)</f>
        <v>-87.5</v>
      </c>
    </row>
    <row r="13" spans="1:8" x14ac:dyDescent="0.2">
      <c r="A13" s="15" t="s">
        <v>29</v>
      </c>
      <c r="B13" s="15" t="s">
        <v>113</v>
      </c>
      <c r="C13" s="15">
        <f>ROUND('Report Data'!D94/10^6,1)</f>
        <v>185.4</v>
      </c>
      <c r="D13" s="15">
        <f>ROUND('Report Data'!E94/10^6,1)</f>
        <v>-1262.4000000000001</v>
      </c>
      <c r="E13" s="15">
        <f>ROUND('Report Data'!F94/10^6,1)</f>
        <v>43.7</v>
      </c>
      <c r="F13" s="15">
        <f>ROUND('Report Data'!G94/10^6,1)</f>
        <v>-178.3</v>
      </c>
      <c r="G13" s="15">
        <f>ROUND('Report Data'!H94/10^6,1)</f>
        <v>189.7</v>
      </c>
      <c r="H13" s="15">
        <f>ROUND('Report Data'!I94/10^6,1)</f>
        <v>217.9</v>
      </c>
    </row>
    <row r="14" spans="1:8" x14ac:dyDescent="0.2">
      <c r="A14" s="15" t="s">
        <v>166</v>
      </c>
      <c r="B14" s="15" t="s">
        <v>167</v>
      </c>
      <c r="C14" s="21">
        <f>ROUND('Report Data'!D95*100,1)</f>
        <v>6.2</v>
      </c>
      <c r="D14" s="21">
        <f>ROUND('Report Data'!E95*100,1)</f>
        <v>9</v>
      </c>
      <c r="E14" s="21">
        <f>ROUND('Report Data'!F95*100,1)</f>
        <v>4.9000000000000004</v>
      </c>
      <c r="F14" s="21">
        <f>ROUND('Report Data'!G95*100,1)</f>
        <v>4.5</v>
      </c>
      <c r="G14" s="21">
        <f>ROUND('Report Data'!H95*100,1)</f>
        <v>15.4</v>
      </c>
      <c r="H14" s="21">
        <f>ROUND('Report Data'!I95*100,1)</f>
        <v>13.4</v>
      </c>
    </row>
    <row r="15" spans="1:8" x14ac:dyDescent="0.2">
      <c r="A15" s="15" t="s">
        <v>168</v>
      </c>
      <c r="B15" s="15" t="s">
        <v>169</v>
      </c>
      <c r="C15" s="22">
        <f>ROUND('Report Data'!D96/10^3,1)</f>
        <v>391.7</v>
      </c>
      <c r="D15" s="22">
        <f>ROUND('Report Data'!E96/10^3,1)</f>
        <v>381.8</v>
      </c>
      <c r="E15" s="22">
        <f>ROUND('Report Data'!F96/10^3,1)</f>
        <v>341.4</v>
      </c>
      <c r="F15" s="22">
        <f>ROUND('Report Data'!G96/10^3,1)</f>
        <v>333.8</v>
      </c>
      <c r="G15" s="22">
        <f>ROUND('Report Data'!H96/10^3,1)</f>
        <v>410.7</v>
      </c>
      <c r="H15" s="22">
        <f>ROUND('Report Data'!I96/10^3,1)</f>
        <v>425.7</v>
      </c>
    </row>
    <row r="16" spans="1:8" x14ac:dyDescent="0.2">
      <c r="A16" s="15" t="s">
        <v>170</v>
      </c>
      <c r="B16" s="15" t="s">
        <v>169</v>
      </c>
      <c r="C16" s="22">
        <f>ROUND('Report Data'!D97/10^3,1)</f>
        <v>382.1</v>
      </c>
      <c r="D16" s="22">
        <f>ROUND('Report Data'!E97/10^3,1)</f>
        <v>402.8</v>
      </c>
      <c r="E16" s="22">
        <f>ROUND('Report Data'!F97/10^3,1)</f>
        <v>361.8</v>
      </c>
      <c r="F16" s="22">
        <f>ROUND('Report Data'!G97/10^3,1)</f>
        <v>322.2</v>
      </c>
      <c r="G16" s="22">
        <f>ROUND('Report Data'!H97/10^3,1)</f>
        <v>395.5</v>
      </c>
      <c r="H16" s="22">
        <f>ROUND('Report Data'!I97/10^3,1)</f>
        <v>440.5</v>
      </c>
    </row>
    <row r="17" spans="1:8" x14ac:dyDescent="0.2">
      <c r="A17" s="15" t="s">
        <v>171</v>
      </c>
      <c r="B17" s="15" t="s">
        <v>167</v>
      </c>
      <c r="C17" s="20">
        <f>ROUND('Report Data'!D96/'Report Data'!D98*100,0)/100</f>
        <v>0.88</v>
      </c>
      <c r="D17" s="20">
        <f>ROUND('Report Data'!E96/'Report Data'!E98*100,0)/100</f>
        <v>0.8</v>
      </c>
      <c r="E17" s="20">
        <f>ROUND('Report Data'!F96/'Report Data'!F98*100,0)/100</f>
        <v>0.72</v>
      </c>
      <c r="F17" s="20">
        <f>ROUND('Report Data'!G96/'Report Data'!G98*100,0)/100</f>
        <v>0.7</v>
      </c>
      <c r="G17" s="20">
        <f>ROUND('Report Data'!H96/'Report Data'!H98*100,0)/100</f>
        <v>0.86</v>
      </c>
      <c r="H17" s="20">
        <f>ROUND('Report Data'!I96/'Report Data'!I98*100,0)/100</f>
        <v>7.57</v>
      </c>
    </row>
    <row r="19" spans="1:8" x14ac:dyDescent="0.2">
      <c r="A19" s="16" t="s">
        <v>172</v>
      </c>
    </row>
    <row r="20" spans="1:8" x14ac:dyDescent="0.2">
      <c r="A20" s="15" t="s">
        <v>114</v>
      </c>
      <c r="B20" s="15" t="s">
        <v>113</v>
      </c>
      <c r="C20" s="22">
        <f>ROUND('Report Data'!D99/10^6,1)</f>
        <v>489.1</v>
      </c>
      <c r="D20" s="22">
        <f>ROUND('Report Data'!E99/10^6,1)</f>
        <v>526.4</v>
      </c>
      <c r="E20" s="22">
        <f>ROUND('Report Data'!F99/10^6,1)</f>
        <v>447.2</v>
      </c>
      <c r="F20" s="22">
        <f>ROUND('Report Data'!G99/10^6,1)</f>
        <v>513.4</v>
      </c>
      <c r="G20" s="22">
        <f>ROUND('Report Data'!H99/10^6,1)</f>
        <v>619.5</v>
      </c>
      <c r="H20" s="22">
        <f>ROUND('Report Data'!I99/10^6,1)</f>
        <v>955.4</v>
      </c>
    </row>
    <row r="21" spans="1:8" x14ac:dyDescent="0.2">
      <c r="A21" s="15" t="s">
        <v>23</v>
      </c>
      <c r="B21" s="15" t="s">
        <v>113</v>
      </c>
      <c r="C21" s="22">
        <f>ROUND('Report Data'!D100/10^6,1)</f>
        <v>-8.4</v>
      </c>
      <c r="D21" s="22">
        <f>ROUND('Report Data'!E100/10^6,1)</f>
        <v>-13.3</v>
      </c>
      <c r="E21" s="22">
        <f>ROUND('Report Data'!F100/10^6,1)</f>
        <v>-7</v>
      </c>
      <c r="F21" s="22">
        <f>ROUND('Report Data'!G100/10^6,1)</f>
        <v>63.1</v>
      </c>
      <c r="G21" s="22">
        <f>ROUND('Report Data'!H100/10^6,1)</f>
        <v>63.2</v>
      </c>
      <c r="H21" s="22">
        <f>ROUND('Report Data'!I100/10^6,1)</f>
        <v>283.2</v>
      </c>
    </row>
    <row r="22" spans="1:8" x14ac:dyDescent="0.2">
      <c r="A22" s="15" t="s">
        <v>25</v>
      </c>
      <c r="B22" s="15" t="s">
        <v>113</v>
      </c>
      <c r="C22" s="22">
        <f>ROUND('Report Data'!D101/10^6,1)</f>
        <v>-9.6</v>
      </c>
      <c r="D22" s="22">
        <f>ROUND('Report Data'!E101/10^6,1)</f>
        <v>-13.3</v>
      </c>
      <c r="E22" s="22">
        <f>ROUND('Report Data'!F101/10^6,1)</f>
        <v>-12.5</v>
      </c>
      <c r="F22" s="22">
        <f>ROUND('Report Data'!G101/10^6,1)</f>
        <v>-15.2</v>
      </c>
      <c r="G22" s="22">
        <f>ROUND('Report Data'!H101/10^6,1)</f>
        <v>-14.1</v>
      </c>
      <c r="H22" s="22">
        <f>ROUND('Report Data'!I101/10^6,1)</f>
        <v>-22.2</v>
      </c>
    </row>
    <row r="23" spans="1:8" x14ac:dyDescent="0.2">
      <c r="A23" s="15" t="s">
        <v>29</v>
      </c>
      <c r="B23" s="15" t="s">
        <v>113</v>
      </c>
      <c r="C23" s="22">
        <f>ROUND('Report Data'!D102/10^6,1)</f>
        <v>9.6</v>
      </c>
      <c r="D23" s="22">
        <f>ROUND('Report Data'!E102/10^6,1)</f>
        <v>0.5</v>
      </c>
      <c r="E23" s="22">
        <f>ROUND('Report Data'!F102/10^6,1)</f>
        <v>-67.900000000000006</v>
      </c>
      <c r="F23" s="22">
        <f>ROUND('Report Data'!G102/10^6,1)</f>
        <v>59.4</v>
      </c>
      <c r="G23" s="22">
        <f>ROUND('Report Data'!H102/10^6,1)</f>
        <v>-82.6</v>
      </c>
      <c r="H23" s="22">
        <f>ROUND('Report Data'!I102/10^6,1)</f>
        <v>-289.10000000000002</v>
      </c>
    </row>
    <row r="24" spans="1:8" x14ac:dyDescent="0.2">
      <c r="A24" s="15" t="s">
        <v>166</v>
      </c>
      <c r="B24" s="15" t="s">
        <v>167</v>
      </c>
      <c r="C24" s="21">
        <f>ROUND('Report Data'!D103*100,1)</f>
        <v>-1.7</v>
      </c>
      <c r="D24" s="21">
        <f>ROUND('Report Data'!E103*100,1)</f>
        <v>-2.5</v>
      </c>
      <c r="E24" s="21">
        <f>ROUND('Report Data'!F103*100,1)</f>
        <v>-1.6</v>
      </c>
      <c r="F24" s="21">
        <f>ROUND('Report Data'!G103*100,1)</f>
        <v>12.3</v>
      </c>
      <c r="G24" s="21">
        <f>ROUND('Report Data'!H103*100,1)</f>
        <v>10.199999999999999</v>
      </c>
      <c r="H24" s="21">
        <f>ROUND('Report Data'!I103*100,1)</f>
        <v>29.6</v>
      </c>
    </row>
    <row r="25" spans="1:8" x14ac:dyDescent="0.2">
      <c r="A25" s="15" t="s">
        <v>168</v>
      </c>
      <c r="B25" s="15" t="s">
        <v>169</v>
      </c>
      <c r="C25" s="22">
        <f>ROUND('Report Data'!D104/10^3,1)</f>
        <v>89.3</v>
      </c>
      <c r="D25" s="22">
        <f>ROUND('Report Data'!E104/10^3,1)</f>
        <v>94.1</v>
      </c>
      <c r="E25" s="22">
        <f>ROUND('Report Data'!F104/10^3,1)</f>
        <v>75.3</v>
      </c>
      <c r="F25" s="22">
        <f>ROUND('Report Data'!G104/10^3,1)</f>
        <v>70.3</v>
      </c>
      <c r="G25" s="22">
        <f>ROUND('Report Data'!H104/10^3,1)</f>
        <v>92.1</v>
      </c>
      <c r="H25" s="22">
        <f>ROUND('Report Data'!I104/10^3,1)</f>
        <v>134</v>
      </c>
    </row>
    <row r="26" spans="1:8" x14ac:dyDescent="0.2">
      <c r="A26" s="15" t="s">
        <v>170</v>
      </c>
      <c r="B26" s="15" t="s">
        <v>169</v>
      </c>
      <c r="C26" s="22">
        <f>ROUND('Report Data'!D105/10^3,1)</f>
        <v>90.2</v>
      </c>
      <c r="D26" s="22">
        <f>ROUND('Report Data'!E105/10^3,1)</f>
        <v>97</v>
      </c>
      <c r="E26" s="22">
        <f>ROUND('Report Data'!F105/10^3,1)</f>
        <v>79</v>
      </c>
      <c r="F26" s="22">
        <f>ROUND('Report Data'!G105/10^3,1)</f>
        <v>67.3</v>
      </c>
      <c r="G26" s="22">
        <f>ROUND('Report Data'!H105/10^3,1)</f>
        <v>99.4</v>
      </c>
      <c r="H26" s="22">
        <f>ROUND('Report Data'!I105/10^3,1)</f>
        <v>132.1</v>
      </c>
    </row>
    <row r="27" spans="1:8" x14ac:dyDescent="0.2">
      <c r="A27" s="15" t="s">
        <v>171</v>
      </c>
      <c r="B27" s="15" t="s">
        <v>167</v>
      </c>
      <c r="C27" s="20">
        <f>ROUND('Report Data'!D104/'Report Data'!D106*100,0)/100</f>
        <v>0.79</v>
      </c>
      <c r="D27" s="20">
        <f>ROUND('Report Data'!E104/'Report Data'!E106*100,0)/100</f>
        <v>0.87</v>
      </c>
      <c r="E27" s="20">
        <f>ROUND('Report Data'!F104/'Report Data'!F106*100,0)/100</f>
        <v>0.69</v>
      </c>
      <c r="F27" s="20">
        <f>ROUND('Report Data'!G104/'Report Data'!G106*100,0)/100</f>
        <v>0.65</v>
      </c>
      <c r="G27" s="20">
        <f>ROUND('Report Data'!H104/'Report Data'!H106*100,0)/100</f>
        <v>0.85</v>
      </c>
      <c r="H27" s="20">
        <f>ROUND('Report Data'!I104/'Report Data'!I106*100,0)/100</f>
        <v>0.16</v>
      </c>
    </row>
    <row r="30" spans="1:8" x14ac:dyDescent="0.2">
      <c r="A30" s="13" t="s">
        <v>173</v>
      </c>
    </row>
    <row r="31" spans="1:8" x14ac:dyDescent="0.2">
      <c r="A31" s="15" t="s">
        <v>114</v>
      </c>
      <c r="B31" s="15" t="s">
        <v>113</v>
      </c>
      <c r="C31" s="22">
        <f>ROUND('Report Data'!D108/10^6,1)</f>
        <v>59.9</v>
      </c>
      <c r="D31" s="22">
        <f>ROUND('Report Data'!E108/10^6,1)</f>
        <v>67.599999999999994</v>
      </c>
      <c r="E31" s="22">
        <f>ROUND('Report Data'!F108/10^6,1)</f>
        <v>50.3</v>
      </c>
      <c r="F31" s="22">
        <f>ROUND('Report Data'!G108/10^6,1)</f>
        <v>38</v>
      </c>
      <c r="G31" s="22">
        <f>ROUND('Report Data'!H108/10^6,1)</f>
        <v>47.7</v>
      </c>
      <c r="H31" s="22">
        <f>ROUND('Report Data'!I108/10^6,1)</f>
        <v>48.4</v>
      </c>
    </row>
    <row r="32" spans="1:8" x14ac:dyDescent="0.2">
      <c r="A32" s="15" t="s">
        <v>23</v>
      </c>
      <c r="B32" s="15" t="s">
        <v>113</v>
      </c>
      <c r="C32" s="22">
        <f>ROUND('Report Data'!D109/10^6,1)</f>
        <v>14.3</v>
      </c>
      <c r="D32" s="22">
        <f>ROUND('Report Data'!E109/10^6,1)</f>
        <v>-11.7</v>
      </c>
      <c r="E32" s="22">
        <f>ROUND('Report Data'!F109/10^6,1)</f>
        <v>-4</v>
      </c>
      <c r="F32" s="22">
        <f>ROUND('Report Data'!G109/10^6,1)</f>
        <v>-0.3</v>
      </c>
      <c r="G32" s="22">
        <f>ROUND('Report Data'!H109/10^6,1)</f>
        <v>-13.3</v>
      </c>
      <c r="H32" s="22">
        <f>ROUND('Report Data'!I109/10^6,1)</f>
        <v>-40.9</v>
      </c>
    </row>
    <row r="33" spans="1:8" x14ac:dyDescent="0.2">
      <c r="A33" s="15" t="s">
        <v>25</v>
      </c>
      <c r="B33" s="15" t="s">
        <v>113</v>
      </c>
      <c r="C33" s="22">
        <f>ROUND('Report Data'!D110/10^6,1)</f>
        <v>-3.1</v>
      </c>
      <c r="D33" s="22">
        <f>ROUND('Report Data'!E110/10^6,1)</f>
        <v>-2.9</v>
      </c>
      <c r="E33" s="22">
        <f>ROUND('Report Data'!F110/10^6,1)</f>
        <v>-2.8</v>
      </c>
      <c r="F33" s="22">
        <f>ROUND('Report Data'!G110/10^6,1)</f>
        <v>-2.8</v>
      </c>
      <c r="G33" s="22">
        <f>ROUND('Report Data'!H110/10^6,1)</f>
        <v>-2.8</v>
      </c>
      <c r="H33" s="22">
        <f>ROUND('Report Data'!I110/10^6,1)</f>
        <v>-2.6</v>
      </c>
    </row>
  </sheetData>
  <pageMargins left="0.74803149606299213" right="0.74803149606299213" top="0.35433070866141736" bottom="0.35433070866141736" header="0.35433070866141736" footer="0.35433070866141736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workbookViewId="0">
      <selection activeCell="D2" sqref="D2"/>
    </sheetView>
  </sheetViews>
  <sheetFormatPr defaultRowHeight="12.75" x14ac:dyDescent="0.2"/>
  <cols>
    <col min="2" max="2" width="66" bestFit="1" customWidth="1"/>
    <col min="3" max="3" width="57.85546875" bestFit="1" customWidth="1"/>
    <col min="4" max="7" width="13.42578125" bestFit="1" customWidth="1"/>
    <col min="8" max="8" width="13.85546875" bestFit="1" customWidth="1"/>
    <col min="9" max="12" width="9.42578125" customWidth="1"/>
  </cols>
  <sheetData>
    <row r="1" spans="1:12" ht="12.75" customHeight="1" x14ac:dyDescent="0.2">
      <c r="A1" s="23" t="s">
        <v>0</v>
      </c>
      <c r="B1" s="23" t="s">
        <v>0</v>
      </c>
      <c r="C1" s="23" t="s">
        <v>0</v>
      </c>
      <c r="D1" s="23" t="s">
        <v>1</v>
      </c>
      <c r="E1" s="23" t="s">
        <v>0</v>
      </c>
      <c r="F1" s="23" t="s">
        <v>0</v>
      </c>
      <c r="G1" s="23" t="s">
        <v>0</v>
      </c>
      <c r="H1" s="23" t="s">
        <v>0</v>
      </c>
      <c r="I1" s="23" t="s">
        <v>0</v>
      </c>
      <c r="J1" s="23" t="s">
        <v>0</v>
      </c>
      <c r="K1" s="23" t="s">
        <v>0</v>
      </c>
      <c r="L1" s="23" t="s">
        <v>0</v>
      </c>
    </row>
    <row r="2" spans="1:12" ht="12.75" customHeight="1" x14ac:dyDescent="0.2">
      <c r="A2" s="23" t="s">
        <v>0</v>
      </c>
      <c r="B2" s="23" t="s">
        <v>0</v>
      </c>
      <c r="C2" s="23" t="s">
        <v>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ht="12.75" customHeight="1" x14ac:dyDescent="0.2">
      <c r="A3" t="s">
        <v>11</v>
      </c>
      <c r="B3" t="s">
        <v>12</v>
      </c>
      <c r="C3" t="s">
        <v>13</v>
      </c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 x14ac:dyDescent="0.2">
      <c r="A4" t="s">
        <v>14</v>
      </c>
      <c r="B4" t="s">
        <v>15</v>
      </c>
      <c r="C4" t="s">
        <v>16</v>
      </c>
      <c r="D4" s="1">
        <v>2154463636.4896049</v>
      </c>
      <c r="E4" s="1">
        <v>2401992582.1534076</v>
      </c>
      <c r="F4" s="1">
        <v>2173848993.4940133</v>
      </c>
      <c r="G4" s="1">
        <v>2012260283.9970944</v>
      </c>
      <c r="H4" s="1">
        <v>2585379883.2809348</v>
      </c>
      <c r="I4" s="1">
        <v>3150876508.5620737</v>
      </c>
      <c r="J4" s="1">
        <v>3024575839.6205292</v>
      </c>
      <c r="K4" s="1">
        <v>3157869962.8884449</v>
      </c>
      <c r="L4" s="1">
        <v>2995700071.7878628</v>
      </c>
    </row>
    <row r="5" spans="1:12" ht="12.75" customHeight="1" x14ac:dyDescent="0.2">
      <c r="A5" t="s">
        <v>0</v>
      </c>
      <c r="B5" t="s">
        <v>17</v>
      </c>
      <c r="C5" t="s">
        <v>16</v>
      </c>
      <c r="D5" s="1">
        <v>79826863.649748012</v>
      </c>
      <c r="E5" s="1">
        <v>73952432.39310202</v>
      </c>
      <c r="F5" s="1">
        <v>24702406.793711998</v>
      </c>
      <c r="G5" s="1">
        <v>154263399.20539498</v>
      </c>
      <c r="H5" s="1">
        <v>185851818.633641</v>
      </c>
      <c r="I5" s="1">
        <v>193282073.394124</v>
      </c>
      <c r="J5" s="1">
        <v>162433517.58657706</v>
      </c>
      <c r="K5" s="1">
        <v>158210832.27562401</v>
      </c>
      <c r="L5" s="1">
        <v>111456575.61669397</v>
      </c>
    </row>
    <row r="6" spans="1:12" ht="12.75" customHeight="1" x14ac:dyDescent="0.2">
      <c r="A6" t="s">
        <v>0</v>
      </c>
      <c r="B6" t="s">
        <v>18</v>
      </c>
      <c r="C6" t="s">
        <v>16</v>
      </c>
      <c r="D6" s="1">
        <v>2234290500.1393528</v>
      </c>
      <c r="E6" s="1">
        <v>2475945014.5465093</v>
      </c>
      <c r="F6" s="1">
        <v>2198551400.2877254</v>
      </c>
      <c r="G6" s="1">
        <v>2166523683.2024894</v>
      </c>
      <c r="H6" s="1">
        <v>2771231701.9145761</v>
      </c>
      <c r="I6" s="1">
        <v>3344158581.9561973</v>
      </c>
      <c r="J6" s="1">
        <v>3187009357.2071066</v>
      </c>
      <c r="K6" s="1">
        <v>3316080795.1640692</v>
      </c>
      <c r="L6" s="1">
        <v>3107156647.4045568</v>
      </c>
    </row>
    <row r="7" spans="1:12" ht="12.75" customHeight="1" x14ac:dyDescent="0.2">
      <c r="A7" t="s">
        <v>0</v>
      </c>
      <c r="B7" t="s">
        <v>19</v>
      </c>
      <c r="C7" t="s">
        <v>16</v>
      </c>
      <c r="D7" s="1">
        <v>-294716251.84857595</v>
      </c>
      <c r="E7" s="1">
        <v>-311819620.74658394</v>
      </c>
      <c r="F7" s="1">
        <v>-267759447.20888799</v>
      </c>
      <c r="G7" s="1">
        <v>-279207599.85937405</v>
      </c>
      <c r="H7" s="1">
        <v>-299819478.56854498</v>
      </c>
      <c r="I7" s="1">
        <v>-314601644.001544</v>
      </c>
      <c r="J7" s="1">
        <v>-315330117.80801398</v>
      </c>
      <c r="K7" s="1">
        <v>-307947975.80717802</v>
      </c>
      <c r="L7" s="1">
        <v>-303748770.39627695</v>
      </c>
    </row>
    <row r="8" spans="1:12" ht="12.75" customHeight="1" x14ac:dyDescent="0.2">
      <c r="A8" t="s">
        <v>0</v>
      </c>
      <c r="B8" t="s">
        <v>20</v>
      </c>
      <c r="C8" t="s">
        <v>16</v>
      </c>
      <c r="D8" s="1">
        <v>-1237118268.8325882</v>
      </c>
      <c r="E8" s="1">
        <v>-1350889927.6750159</v>
      </c>
      <c r="F8" s="1">
        <v>-1243093476.108124</v>
      </c>
      <c r="G8" s="1">
        <v>-1095772232.983134</v>
      </c>
      <c r="H8" s="1">
        <v>-1403434535.7572782</v>
      </c>
      <c r="I8" s="1">
        <v>-1670397285.747833</v>
      </c>
      <c r="J8" s="1">
        <v>-1649692807.4876456</v>
      </c>
      <c r="K8" s="1">
        <v>-1853361134.218293</v>
      </c>
      <c r="L8" s="1">
        <v>-1687059579.5531952</v>
      </c>
    </row>
    <row r="9" spans="1:12" ht="12.75" customHeight="1" x14ac:dyDescent="0.2">
      <c r="A9" t="s">
        <v>0</v>
      </c>
      <c r="B9" t="s">
        <v>21</v>
      </c>
      <c r="C9" t="s">
        <v>16</v>
      </c>
      <c r="D9" s="1">
        <v>-415862766.57087117</v>
      </c>
      <c r="E9" s="1">
        <v>-439144731.8477881</v>
      </c>
      <c r="F9" s="1">
        <v>-417089554.43572664</v>
      </c>
      <c r="G9" s="1">
        <v>-441126747.34332383</v>
      </c>
      <c r="H9" s="1">
        <v>-462321713.0068267</v>
      </c>
      <c r="I9" s="1">
        <v>-523876318.6842286</v>
      </c>
      <c r="J9" s="1">
        <v>-482067400.30014217</v>
      </c>
      <c r="K9" s="1">
        <v>-476109305.88417518</v>
      </c>
      <c r="L9" s="1">
        <v>-455800901.25479275</v>
      </c>
    </row>
    <row r="10" spans="1:12" ht="12.75" customHeight="1" x14ac:dyDescent="0.2">
      <c r="A10" t="s">
        <v>0</v>
      </c>
      <c r="B10" t="s">
        <v>22</v>
      </c>
      <c r="C10" t="s">
        <v>16</v>
      </c>
      <c r="D10" s="1">
        <v>-174849820.00155801</v>
      </c>
      <c r="E10" s="1">
        <v>-228415892.16881397</v>
      </c>
      <c r="F10" s="1">
        <v>-197564931.05234304</v>
      </c>
      <c r="G10" s="1">
        <v>-212336101.16242898</v>
      </c>
      <c r="H10" s="1">
        <v>-226851640.78136697</v>
      </c>
      <c r="I10" s="1">
        <v>-275100655.250947</v>
      </c>
      <c r="J10" s="1">
        <v>-235088202.06351703</v>
      </c>
      <c r="K10" s="1">
        <v>-235051413.600218</v>
      </c>
      <c r="L10" s="1">
        <v>-231337545.87658796</v>
      </c>
    </row>
    <row r="11" spans="1:12" ht="12.75" customHeight="1" x14ac:dyDescent="0.2">
      <c r="A11" t="s">
        <v>0</v>
      </c>
      <c r="B11" t="s">
        <v>23</v>
      </c>
      <c r="C11" t="s">
        <v>16</v>
      </c>
      <c r="D11" s="1">
        <v>111743392.88575982</v>
      </c>
      <c r="E11" s="1">
        <v>145674842.10830805</v>
      </c>
      <c r="F11" s="1">
        <v>73043991.482643366</v>
      </c>
      <c r="G11" s="1">
        <v>138081001.85422829</v>
      </c>
      <c r="H11" s="1">
        <v>378804333.8005594</v>
      </c>
      <c r="I11" s="1">
        <v>560182678.27164412</v>
      </c>
      <c r="J11" s="1">
        <v>504830829.54778695</v>
      </c>
      <c r="K11" s="1">
        <v>443610965.65420502</v>
      </c>
      <c r="L11" s="1">
        <v>429209850.32370472</v>
      </c>
    </row>
    <row r="12" spans="1:12" ht="12.75" customHeight="1" x14ac:dyDescent="0.2">
      <c r="A12" t="s">
        <v>0</v>
      </c>
      <c r="B12" t="s">
        <v>24</v>
      </c>
      <c r="C12" t="s">
        <v>16</v>
      </c>
      <c r="D12" s="1">
        <v>-2971731.6193899997</v>
      </c>
      <c r="E12" s="1">
        <v>-46538299.278494008</v>
      </c>
      <c r="F12" s="1">
        <v>-11873528.817634001</v>
      </c>
      <c r="G12" s="1">
        <v>-4860016.1830230206</v>
      </c>
      <c r="H12" s="1">
        <v>-12005515.677154005</v>
      </c>
      <c r="I12" s="1">
        <v>-197560077.96513298</v>
      </c>
      <c r="J12" s="1">
        <v>-7702234.8907749997</v>
      </c>
      <c r="K12" s="1">
        <v>-9488821.8920149989</v>
      </c>
      <c r="L12" s="1">
        <v>-8264829.6198050007</v>
      </c>
    </row>
    <row r="13" spans="1:12" ht="12.75" customHeight="1" x14ac:dyDescent="0.2">
      <c r="A13" t="s">
        <v>0</v>
      </c>
      <c r="B13" t="s">
        <v>25</v>
      </c>
      <c r="C13" t="s">
        <v>16</v>
      </c>
      <c r="D13" s="1">
        <v>-104423467.79853001</v>
      </c>
      <c r="E13" s="1">
        <v>-111840011.66341501</v>
      </c>
      <c r="F13" s="1">
        <v>-108275436.23193902</v>
      </c>
      <c r="G13" s="1">
        <v>-110967067.201828</v>
      </c>
      <c r="H13" s="1">
        <v>-106596418.22082201</v>
      </c>
      <c r="I13" s="1">
        <v>-112363410.93451899</v>
      </c>
      <c r="J13" s="1">
        <v>-117980313.18786301</v>
      </c>
      <c r="K13" s="1">
        <v>-112603806.56289801</v>
      </c>
      <c r="L13" s="1">
        <v>-112637777.65012701</v>
      </c>
    </row>
    <row r="14" spans="1:12" ht="12.75" customHeight="1" x14ac:dyDescent="0.2">
      <c r="A14" t="s">
        <v>0</v>
      </c>
      <c r="B14" t="s">
        <v>26</v>
      </c>
      <c r="C14" t="s">
        <v>16</v>
      </c>
      <c r="D14" s="1">
        <v>0</v>
      </c>
      <c r="E14" s="1">
        <v>-257804134.231399</v>
      </c>
      <c r="F14" s="1">
        <v>0</v>
      </c>
      <c r="G14" s="1">
        <v>-192696499.5932</v>
      </c>
      <c r="H14" s="1">
        <v>8.2070014026388527E-2</v>
      </c>
      <c r="I14" s="1">
        <v>-247077654.51914001</v>
      </c>
      <c r="J14" s="1">
        <v>38208158.906400003</v>
      </c>
      <c r="K14" s="1">
        <v>0</v>
      </c>
      <c r="L14" s="1">
        <v>0</v>
      </c>
    </row>
    <row r="15" spans="1:12" ht="12.75" customHeight="1" x14ac:dyDescent="0.2">
      <c r="A15" t="s">
        <v>0</v>
      </c>
      <c r="B15" t="s">
        <v>27</v>
      </c>
      <c r="C15" t="s">
        <v>16</v>
      </c>
      <c r="D15" s="1">
        <v>199360760.16869998</v>
      </c>
      <c r="E15" s="1">
        <v>-1005954862.978428</v>
      </c>
      <c r="F15" s="1">
        <v>16152217.531355999</v>
      </c>
      <c r="G15" s="1">
        <v>48648705.753630012</v>
      </c>
      <c r="H15" s="1">
        <v>-170399489.00915298</v>
      </c>
      <c r="I15" s="1">
        <v>-120264942.45519602</v>
      </c>
      <c r="J15" s="1">
        <v>695537326.61392891</v>
      </c>
      <c r="K15" s="1">
        <v>828110049.94929302</v>
      </c>
      <c r="L15" s="1">
        <v>-55280760.230396017</v>
      </c>
    </row>
    <row r="16" spans="1:12" ht="12.75" customHeight="1" x14ac:dyDescent="0.2">
      <c r="A16" t="s">
        <v>0</v>
      </c>
      <c r="B16" t="s">
        <v>29</v>
      </c>
      <c r="C16" t="s">
        <v>16</v>
      </c>
      <c r="D16" s="1">
        <v>203708953.63653988</v>
      </c>
      <c r="E16" s="1">
        <v>-1276462466.0434282</v>
      </c>
      <c r="F16" s="1">
        <v>-30952756.035573673</v>
      </c>
      <c r="G16" s="1">
        <v>-121793875.37019269</v>
      </c>
      <c r="H16" s="1">
        <v>89802910.975500375</v>
      </c>
      <c r="I16" s="1">
        <v>-117083407.60234371</v>
      </c>
      <c r="J16" s="1">
        <v>1112893766.9894779</v>
      </c>
      <c r="K16" s="1">
        <v>1149628387.1485851</v>
      </c>
      <c r="L16" s="1">
        <v>253026482.82337663</v>
      </c>
    </row>
    <row r="17" spans="1:12" ht="12.75" customHeight="1" x14ac:dyDescent="0.2">
      <c r="A17" t="s">
        <v>0</v>
      </c>
      <c r="B17" t="s">
        <v>28</v>
      </c>
      <c r="C17" t="s">
        <v>16</v>
      </c>
      <c r="D17" s="1">
        <v>12671.268500000238</v>
      </c>
      <c r="E17" s="1">
        <v>5782373.9726999998</v>
      </c>
      <c r="F17" s="1">
        <v>4390044.714404</v>
      </c>
      <c r="G17" s="1">
        <v>-16131275.113958001</v>
      </c>
      <c r="H17" s="1">
        <v>-4363288</v>
      </c>
      <c r="I17" s="1">
        <v>-35707137.788615003</v>
      </c>
      <c r="J17" s="1">
        <v>-20863</v>
      </c>
      <c r="K17" s="1">
        <v>5767</v>
      </c>
      <c r="L17" s="1">
        <v>-44787</v>
      </c>
    </row>
    <row r="18" spans="1:12" ht="12.75" customHeight="1" x14ac:dyDescent="0.2">
      <c r="A18" t="s">
        <v>0</v>
      </c>
      <c r="B18" t="s">
        <v>30</v>
      </c>
      <c r="C18" t="s">
        <v>16</v>
      </c>
      <c r="D18" s="1">
        <v>939857.26946697198</v>
      </c>
      <c r="E18" s="1">
        <v>49951176.103615016</v>
      </c>
      <c r="F18" s="1">
        <v>-55722038.15406996</v>
      </c>
      <c r="G18" s="1">
        <v>86100743.529403001</v>
      </c>
      <c r="H18" s="1">
        <v>-428896388.28347504</v>
      </c>
      <c r="I18" s="1">
        <v>-22162047.289590992</v>
      </c>
      <c r="J18" s="1">
        <v>-88970830.285466</v>
      </c>
      <c r="K18" s="1">
        <v>-67518904.309456676</v>
      </c>
      <c r="L18" s="1">
        <v>8381723.4706229866</v>
      </c>
    </row>
    <row r="19" spans="1:12" ht="12.75" customHeight="1" x14ac:dyDescent="0.2">
      <c r="A19" t="s">
        <v>0</v>
      </c>
      <c r="B19" t="s">
        <v>31</v>
      </c>
      <c r="C19" t="s">
        <v>16</v>
      </c>
      <c r="D19" s="1">
        <v>204661482.17450687</v>
      </c>
      <c r="E19" s="1">
        <v>-1220728915.9671135</v>
      </c>
      <c r="F19" s="1">
        <v>-82284749.475239694</v>
      </c>
      <c r="G19" s="1">
        <v>-51824406.954747707</v>
      </c>
      <c r="H19" s="1">
        <v>-343456765.30797476</v>
      </c>
      <c r="I19" s="1">
        <v>-174952592.68054989</v>
      </c>
      <c r="J19" s="1">
        <v>1023902073.7040119</v>
      </c>
      <c r="K19" s="1">
        <v>1082115249.839129</v>
      </c>
      <c r="L19" s="1">
        <v>261363419.29399967</v>
      </c>
    </row>
    <row r="20" spans="1:12" ht="12.75" customHeight="1" x14ac:dyDescent="0.2">
      <c r="A20" t="s">
        <v>0</v>
      </c>
      <c r="B20" t="s">
        <v>32</v>
      </c>
      <c r="C20" t="s">
        <v>16</v>
      </c>
      <c r="D20" s="1">
        <v>-11111118.690493001</v>
      </c>
      <c r="E20" s="1">
        <v>-141969102.88128701</v>
      </c>
      <c r="F20" s="1">
        <v>-6632538.1338919876</v>
      </c>
      <c r="G20" s="1">
        <v>-7061532.1125299986</v>
      </c>
      <c r="H20" s="1">
        <v>-30300552.855133001</v>
      </c>
      <c r="I20" s="1">
        <v>16709110.632861011</v>
      </c>
      <c r="J20" s="1">
        <v>-6398865.1377550066</v>
      </c>
      <c r="K20" s="1">
        <v>-50410821.263963997</v>
      </c>
      <c r="L20" s="1">
        <v>-108596977.96883601</v>
      </c>
    </row>
    <row r="21" spans="1:12" ht="12.75" customHeight="1" x14ac:dyDescent="0.2">
      <c r="A21" t="s">
        <v>0</v>
      </c>
      <c r="B21" t="s">
        <v>33</v>
      </c>
      <c r="C21" t="s">
        <v>16</v>
      </c>
      <c r="D21" s="1">
        <v>193550363.48401383</v>
      </c>
      <c r="E21" s="1">
        <v>-1362698018.8484001</v>
      </c>
      <c r="F21" s="1">
        <v>-88917287.609131634</v>
      </c>
      <c r="G21" s="1">
        <v>-58885939.0672777</v>
      </c>
      <c r="H21" s="1">
        <v>-373757318.16310775</v>
      </c>
      <c r="I21" s="1">
        <v>-158243482.04768884</v>
      </c>
      <c r="J21" s="1">
        <v>1017503208.5662568</v>
      </c>
      <c r="K21" s="1">
        <v>1031704428.5751652</v>
      </c>
      <c r="L21" s="1">
        <v>152766441.32516366</v>
      </c>
    </row>
    <row r="22" spans="1:12" ht="12.75" customHeight="1" x14ac:dyDescent="0.2">
      <c r="A22" t="s">
        <v>0</v>
      </c>
      <c r="B22" t="s">
        <v>34</v>
      </c>
      <c r="C22" t="s">
        <v>0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2.75" customHeight="1" x14ac:dyDescent="0.2">
      <c r="A23" t="s">
        <v>0</v>
      </c>
      <c r="B23" t="s">
        <v>35</v>
      </c>
      <c r="C23" t="s">
        <v>0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2.75" customHeight="1" x14ac:dyDescent="0.2">
      <c r="A24" t="s">
        <v>0</v>
      </c>
      <c r="B24" t="s">
        <v>36</v>
      </c>
      <c r="C24" t="s">
        <v>16</v>
      </c>
      <c r="D24" s="1">
        <v>0</v>
      </c>
      <c r="E24" s="1">
        <v>0</v>
      </c>
      <c r="F24" s="1">
        <v>137000000</v>
      </c>
      <c r="G24" s="1">
        <v>137000000</v>
      </c>
      <c r="H24" s="1">
        <v>137000000</v>
      </c>
      <c r="I24" s="1">
        <v>137000000</v>
      </c>
      <c r="J24" s="1">
        <v>64000000</v>
      </c>
      <c r="K24" s="1">
        <v>64000000</v>
      </c>
      <c r="L24" s="1">
        <v>64000000</v>
      </c>
    </row>
    <row r="25" spans="1:12" ht="12.75" customHeight="1" x14ac:dyDescent="0.2">
      <c r="A25" t="s">
        <v>0</v>
      </c>
      <c r="B25" t="s">
        <v>37</v>
      </c>
      <c r="C25" t="s">
        <v>16</v>
      </c>
      <c r="D25" s="1">
        <v>67701699.267330021</v>
      </c>
      <c r="E25" s="1">
        <v>54767974.755441025</v>
      </c>
      <c r="F25" s="1">
        <v>47304471.293114021</v>
      </c>
      <c r="G25" s="1">
        <v>35391587.363945022</v>
      </c>
      <c r="H25" s="1">
        <v>91763878.955798015</v>
      </c>
      <c r="I25" s="1">
        <v>38087466.708642013</v>
      </c>
      <c r="J25" s="1">
        <v>22669612.896903019</v>
      </c>
      <c r="K25" s="1">
        <v>26025328.783176012</v>
      </c>
      <c r="L25" s="1">
        <v>66230567.101500019</v>
      </c>
    </row>
    <row r="26" spans="1:12" ht="12.75" customHeight="1" x14ac:dyDescent="0.2">
      <c r="A26" t="s">
        <v>0</v>
      </c>
      <c r="B26" t="s">
        <v>38</v>
      </c>
      <c r="C26" t="s">
        <v>16</v>
      </c>
      <c r="D26" s="1">
        <v>3561723038.5802293</v>
      </c>
      <c r="E26" s="1">
        <v>3585564594.5503116</v>
      </c>
      <c r="F26" s="1">
        <v>3853455809.6436729</v>
      </c>
      <c r="G26" s="1">
        <v>3747561672.2895398</v>
      </c>
      <c r="H26" s="1">
        <v>4034061277.9766665</v>
      </c>
      <c r="I26" s="1">
        <v>3684938949.0148354</v>
      </c>
      <c r="J26" s="1">
        <v>4097702493.1495981</v>
      </c>
      <c r="K26" s="1">
        <v>4459257862.1130714</v>
      </c>
      <c r="L26" s="1">
        <v>4512628141.3604593</v>
      </c>
    </row>
    <row r="27" spans="1:12" ht="12.75" customHeight="1" x14ac:dyDescent="0.2">
      <c r="A27" t="s">
        <v>0</v>
      </c>
      <c r="B27" t="s">
        <v>39</v>
      </c>
      <c r="C27" t="s">
        <v>16</v>
      </c>
      <c r="D27" s="1">
        <v>3.1477317810058594</v>
      </c>
      <c r="E27" s="1">
        <v>3.3586692810058594</v>
      </c>
      <c r="F27" s="1">
        <v>4.0194149017333984</v>
      </c>
      <c r="G27" s="1">
        <v>3.9348087310791016</v>
      </c>
      <c r="H27" s="1">
        <v>1.1175479888916016</v>
      </c>
      <c r="I27" s="1">
        <v>1.1233463287353516</v>
      </c>
      <c r="J27" s="1">
        <v>1.7912788391113281</v>
      </c>
      <c r="K27" s="1">
        <v>2.2501735687255859</v>
      </c>
      <c r="L27" s="1">
        <v>1.7015647888183594</v>
      </c>
    </row>
    <row r="28" spans="1:12" ht="12.75" customHeight="1" x14ac:dyDescent="0.2">
      <c r="A28" t="s">
        <v>0</v>
      </c>
      <c r="B28" t="s">
        <v>40</v>
      </c>
      <c r="C28" t="s">
        <v>16</v>
      </c>
      <c r="D28" s="1">
        <v>125892395.43184499</v>
      </c>
      <c r="E28" s="1">
        <v>43192328.365176998</v>
      </c>
      <c r="F28" s="1">
        <v>64535321.799922004</v>
      </c>
      <c r="G28" s="1">
        <v>63879187.144829996</v>
      </c>
      <c r="H28" s="1">
        <v>1451609.8809</v>
      </c>
      <c r="I28" s="1">
        <v>1300834.8638419998</v>
      </c>
      <c r="J28" s="1">
        <v>1305100.640927</v>
      </c>
      <c r="K28" s="1">
        <v>1304471.7335419999</v>
      </c>
      <c r="L28" s="1">
        <v>1294992.9798099999</v>
      </c>
    </row>
    <row r="29" spans="1:12" ht="12.75" customHeight="1" x14ac:dyDescent="0.2">
      <c r="A29" t="s">
        <v>0</v>
      </c>
      <c r="B29" t="s">
        <v>41</v>
      </c>
      <c r="C29" t="s">
        <v>16</v>
      </c>
      <c r="D29" s="1">
        <v>563407276.2394551</v>
      </c>
      <c r="E29" s="1">
        <v>400543328.05274653</v>
      </c>
      <c r="F29" s="1">
        <v>1253270910.9236526</v>
      </c>
      <c r="G29" s="1">
        <v>1244188277.3253791</v>
      </c>
      <c r="H29" s="1">
        <v>1356101898.0341012</v>
      </c>
      <c r="I29" s="1">
        <v>1386959922.3427794</v>
      </c>
      <c r="J29" s="1">
        <v>1489002541.0294671</v>
      </c>
      <c r="K29" s="1">
        <v>961569198.86398232</v>
      </c>
      <c r="L29" s="1">
        <v>233947554.16216815</v>
      </c>
    </row>
    <row r="30" spans="1:12" ht="12.75" customHeight="1" x14ac:dyDescent="0.2">
      <c r="A30" t="s">
        <v>0</v>
      </c>
      <c r="B30" t="s">
        <v>42</v>
      </c>
      <c r="C30" t="s">
        <v>16</v>
      </c>
      <c r="D30" s="1">
        <v>4318724412.6665926</v>
      </c>
      <c r="E30" s="1">
        <v>4084068229.082345</v>
      </c>
      <c r="F30" s="1">
        <v>5355566517.6797781</v>
      </c>
      <c r="G30" s="1">
        <v>5228020728.0585051</v>
      </c>
      <c r="H30" s="1">
        <v>5620378665.9650116</v>
      </c>
      <c r="I30" s="1">
        <v>5248287174.0534449</v>
      </c>
      <c r="J30" s="1">
        <v>5674679749.5081739</v>
      </c>
      <c r="K30" s="1">
        <v>5512156863.743947</v>
      </c>
      <c r="L30" s="1">
        <v>4878101257.305501</v>
      </c>
    </row>
    <row r="31" spans="1:12" ht="12.75" customHeight="1" x14ac:dyDescent="0.2">
      <c r="A31" t="s">
        <v>0</v>
      </c>
      <c r="B31" t="s">
        <v>43</v>
      </c>
      <c r="C31" t="s">
        <v>16</v>
      </c>
      <c r="D31" s="1">
        <v>0</v>
      </c>
      <c r="E31" s="1">
        <v>4.9075484275817886E-8</v>
      </c>
      <c r="F31" s="1">
        <v>5.0314515829086316E-8</v>
      </c>
      <c r="G31" s="1">
        <v>4.9743801355361951E-8</v>
      </c>
      <c r="H31" s="1">
        <v>307225472.37550205</v>
      </c>
      <c r="I31" s="1">
        <v>631498928.07232809</v>
      </c>
      <c r="J31" s="1">
        <v>446213449.95053387</v>
      </c>
      <c r="K31" s="1">
        <v>0</v>
      </c>
      <c r="L31" s="1">
        <v>0</v>
      </c>
    </row>
    <row r="32" spans="1:12" ht="12.75" customHeight="1" x14ac:dyDescent="0.2">
      <c r="A32" t="s">
        <v>0</v>
      </c>
      <c r="B32" t="s">
        <v>44</v>
      </c>
      <c r="C32" t="s">
        <v>0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2.75" customHeight="1" x14ac:dyDescent="0.2">
      <c r="A33" t="s">
        <v>0</v>
      </c>
      <c r="B33" t="s">
        <v>45</v>
      </c>
      <c r="C33" t="s">
        <v>16</v>
      </c>
      <c r="D33" s="1">
        <v>1184145443.5030639</v>
      </c>
      <c r="E33" s="1">
        <v>1193711081.8229702</v>
      </c>
      <c r="F33" s="1">
        <v>1385641363.652812</v>
      </c>
      <c r="G33" s="1">
        <v>1492011297.9791169</v>
      </c>
      <c r="H33" s="1">
        <v>1410446999.7563744</v>
      </c>
      <c r="I33" s="1">
        <v>1427483224.527843</v>
      </c>
      <c r="J33" s="1">
        <v>1530400400.1780291</v>
      </c>
      <c r="K33" s="1">
        <v>1547259823.723918</v>
      </c>
      <c r="L33" s="1">
        <v>1501961882.7786052</v>
      </c>
    </row>
    <row r="34" spans="1:12" ht="12.75" customHeight="1" x14ac:dyDescent="0.2">
      <c r="A34" t="s">
        <v>0</v>
      </c>
      <c r="B34" t="s">
        <v>46</v>
      </c>
      <c r="C34" t="s">
        <v>16</v>
      </c>
      <c r="D34" s="1">
        <v>954485649.59349906</v>
      </c>
      <c r="E34" s="1">
        <v>1288299958.8754489</v>
      </c>
      <c r="F34" s="1">
        <v>1094547355.1779172</v>
      </c>
      <c r="G34" s="1">
        <v>990068475.52591884</v>
      </c>
      <c r="H34" s="1">
        <v>1328543584.1568384</v>
      </c>
      <c r="I34" s="1">
        <v>1572964316.9172511</v>
      </c>
      <c r="J34" s="1">
        <v>1332320570.6676147</v>
      </c>
      <c r="K34" s="1">
        <v>1226895399.5580459</v>
      </c>
      <c r="L34" s="1">
        <v>1223411142.6439476</v>
      </c>
    </row>
    <row r="35" spans="1:12" ht="12.75" customHeight="1" x14ac:dyDescent="0.2">
      <c r="A35" t="s">
        <v>0</v>
      </c>
      <c r="B35" t="s">
        <v>47</v>
      </c>
      <c r="C35" t="s">
        <v>16</v>
      </c>
      <c r="D35" s="1">
        <v>482484355.12279999</v>
      </c>
      <c r="E35" s="1">
        <v>240622071.66529998</v>
      </c>
      <c r="F35" s="1">
        <v>382021704.20042598</v>
      </c>
      <c r="G35" s="1">
        <v>423956306.80187005</v>
      </c>
      <c r="H35" s="1">
        <v>307063679.217592</v>
      </c>
      <c r="I35" s="1">
        <v>389563366.932832</v>
      </c>
      <c r="J35" s="1">
        <v>447479134.40012193</v>
      </c>
      <c r="K35" s="1">
        <v>224256830.41696799</v>
      </c>
      <c r="L35" s="1">
        <v>311544814.95370805</v>
      </c>
    </row>
    <row r="36" spans="1:12" ht="12.75" customHeight="1" x14ac:dyDescent="0.2">
      <c r="A36" t="s">
        <v>0</v>
      </c>
      <c r="B36" t="s">
        <v>48</v>
      </c>
      <c r="C36" t="s">
        <v>16</v>
      </c>
      <c r="D36" s="1">
        <v>1622015001.3699687</v>
      </c>
      <c r="E36" s="1">
        <v>980336356.40902591</v>
      </c>
      <c r="F36" s="1">
        <v>1093392857.8698239</v>
      </c>
      <c r="G36" s="1">
        <v>1487168186.90852</v>
      </c>
      <c r="H36" s="1">
        <v>1659238694.6952131</v>
      </c>
      <c r="I36" s="1">
        <v>969760627.75293517</v>
      </c>
      <c r="J36" s="1">
        <v>908871175.59112787</v>
      </c>
      <c r="K36" s="1">
        <v>860976491.35002828</v>
      </c>
      <c r="L36" s="1">
        <v>637828641.73414493</v>
      </c>
    </row>
    <row r="37" spans="1:12" ht="12.75" customHeight="1" x14ac:dyDescent="0.2">
      <c r="A37" t="s">
        <v>0</v>
      </c>
      <c r="B37" t="s">
        <v>49</v>
      </c>
      <c r="C37" t="s">
        <v>16</v>
      </c>
      <c r="D37" s="1">
        <v>4243130449.5893321</v>
      </c>
      <c r="E37" s="1">
        <v>3702969468.7727456</v>
      </c>
      <c r="F37" s="1">
        <v>3955603280.9009795</v>
      </c>
      <c r="G37" s="1">
        <v>4393204267.2154255</v>
      </c>
      <c r="H37" s="1">
        <v>4705292957.8260174</v>
      </c>
      <c r="I37" s="1">
        <v>4359771536.1308613</v>
      </c>
      <c r="J37" s="1">
        <v>4219071280.8368931</v>
      </c>
      <c r="K37" s="1">
        <v>3859388545.0489597</v>
      </c>
      <c r="L37" s="1">
        <v>3674746482.1104064</v>
      </c>
    </row>
    <row r="38" spans="1:12" ht="12.75" customHeight="1" x14ac:dyDescent="0.2">
      <c r="A38" t="s">
        <v>0</v>
      </c>
      <c r="B38" t="s">
        <v>50</v>
      </c>
      <c r="C38" t="s">
        <v>16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ht="12.75" customHeight="1" x14ac:dyDescent="0.2">
      <c r="A39" t="s">
        <v>0</v>
      </c>
      <c r="B39" t="s">
        <v>51</v>
      </c>
      <c r="C39" t="s">
        <v>16</v>
      </c>
      <c r="D39" s="1">
        <v>8561854862.2559271</v>
      </c>
      <c r="E39" s="1">
        <v>7787037697.855093</v>
      </c>
      <c r="F39" s="1">
        <v>9311169798.5807571</v>
      </c>
      <c r="G39" s="1">
        <v>9621224995.2739315</v>
      </c>
      <c r="H39" s="1">
        <v>10632897096.166536</v>
      </c>
      <c r="I39" s="1">
        <v>10239557638.256632</v>
      </c>
      <c r="J39" s="1">
        <v>10339964480.295603</v>
      </c>
      <c r="K39" s="1">
        <v>9371545408.7929058</v>
      </c>
      <c r="L39" s="1">
        <v>8552847739.4159088</v>
      </c>
    </row>
    <row r="40" spans="1:12" ht="12.75" customHeight="1" x14ac:dyDescent="0.2">
      <c r="A40" t="s">
        <v>0</v>
      </c>
      <c r="B40" t="s">
        <v>52</v>
      </c>
      <c r="C40" t="s">
        <v>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2.75" customHeight="1" x14ac:dyDescent="0.2">
      <c r="A41" t="s">
        <v>0</v>
      </c>
      <c r="B41" t="s">
        <v>53</v>
      </c>
      <c r="C41" t="s">
        <v>0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12.75" customHeight="1" x14ac:dyDescent="0.2">
      <c r="A42" t="s">
        <v>0</v>
      </c>
      <c r="B42" t="s">
        <v>54</v>
      </c>
      <c r="C42" t="s">
        <v>16</v>
      </c>
      <c r="D42" s="1">
        <v>8898202287.4532852</v>
      </c>
      <c r="E42" s="1">
        <v>8510451077.3566818</v>
      </c>
      <c r="F42" s="1">
        <v>8510451076.8964186</v>
      </c>
      <c r="G42" s="1">
        <v>8510451077.0342379</v>
      </c>
      <c r="H42" s="1">
        <v>8510451076.5977011</v>
      </c>
      <c r="I42" s="1">
        <v>8510451077.799427</v>
      </c>
      <c r="J42" s="1">
        <v>8510451077.776432</v>
      </c>
      <c r="K42" s="1">
        <v>8510451074.0460052</v>
      </c>
      <c r="L42" s="1">
        <v>7408854461.9489269</v>
      </c>
    </row>
    <row r="43" spans="1:12" ht="12.75" customHeight="1" x14ac:dyDescent="0.2">
      <c r="A43" t="s">
        <v>0</v>
      </c>
      <c r="B43" t="s">
        <v>55</v>
      </c>
      <c r="C43" t="s">
        <v>16</v>
      </c>
      <c r="D43" s="1">
        <v>-5414332952.7668056</v>
      </c>
      <c r="E43" s="1">
        <v>-3407581551.3696938</v>
      </c>
      <c r="F43" s="1">
        <v>-3273777340.730628</v>
      </c>
      <c r="G43" s="1">
        <v>-3061126012.9129772</v>
      </c>
      <c r="H43" s="1">
        <v>-2697500817.3012915</v>
      </c>
      <c r="I43" s="1">
        <v>-5061528869.3356981</v>
      </c>
      <c r="J43" s="1">
        <v>-5063526241.3206749</v>
      </c>
      <c r="K43" s="1">
        <v>-5134640001.1542568</v>
      </c>
      <c r="L43" s="1">
        <v>-5105794791.3246698</v>
      </c>
    </row>
    <row r="44" spans="1:12" ht="12.75" customHeight="1" x14ac:dyDescent="0.2">
      <c r="A44" t="s">
        <v>0</v>
      </c>
      <c r="B44" t="s">
        <v>56</v>
      </c>
      <c r="C44" t="s">
        <v>16</v>
      </c>
      <c r="D44" s="1">
        <v>193550363.48401383</v>
      </c>
      <c r="E44" s="1">
        <v>-1884258563.687917</v>
      </c>
      <c r="F44" s="1">
        <v>-521560544.83951724</v>
      </c>
      <c r="G44" s="1">
        <v>-432643257.23038554</v>
      </c>
      <c r="H44" s="1">
        <v>-373757318.16310763</v>
      </c>
      <c r="I44" s="1">
        <v>2043730596.4188967</v>
      </c>
      <c r="J44" s="1">
        <v>2201974078.4665866</v>
      </c>
      <c r="K44" s="1">
        <v>1184470869.9003282</v>
      </c>
      <c r="L44" s="1">
        <v>152766441.32516366</v>
      </c>
    </row>
    <row r="45" spans="1:12" ht="12.75" customHeight="1" x14ac:dyDescent="0.2">
      <c r="A45" t="s">
        <v>0</v>
      </c>
      <c r="B45" t="s">
        <v>57</v>
      </c>
      <c r="C45" t="s">
        <v>16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12.75" customHeight="1" x14ac:dyDescent="0.2">
      <c r="A46" t="s">
        <v>0</v>
      </c>
      <c r="B46" t="s">
        <v>58</v>
      </c>
      <c r="C46" t="s">
        <v>16</v>
      </c>
      <c r="D46" s="1">
        <v>3677419698.1704931</v>
      </c>
      <c r="E46" s="1">
        <v>3218610962.2990713</v>
      </c>
      <c r="F46" s="1">
        <v>4715113191.3262749</v>
      </c>
      <c r="G46" s="1">
        <v>5016681806.8908749</v>
      </c>
      <c r="H46" s="1">
        <v>5439192941.1332998</v>
      </c>
      <c r="I46" s="1">
        <v>5492652804.8826256</v>
      </c>
      <c r="J46" s="1">
        <v>5648898914.9223442</v>
      </c>
      <c r="K46" s="1">
        <v>4560281942.7920771</v>
      </c>
      <c r="L46" s="1">
        <v>2455826111.9494209</v>
      </c>
    </row>
    <row r="47" spans="1:12" ht="12.75" customHeight="1" x14ac:dyDescent="0.2">
      <c r="A47" t="s">
        <v>0</v>
      </c>
      <c r="B47" t="s">
        <v>59</v>
      </c>
      <c r="C47" t="s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2.75" customHeight="1" x14ac:dyDescent="0.2">
      <c r="A48" t="s">
        <v>0</v>
      </c>
      <c r="B48" t="s">
        <v>60</v>
      </c>
      <c r="C48" t="s"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2.75" customHeight="1" x14ac:dyDescent="0.2">
      <c r="A49" t="s">
        <v>0</v>
      </c>
      <c r="B49" t="s">
        <v>61</v>
      </c>
      <c r="C49" t="s">
        <v>16</v>
      </c>
      <c r="D49" s="1">
        <v>281718740.53780997</v>
      </c>
      <c r="E49" s="1">
        <v>297246199.33669901</v>
      </c>
      <c r="F49" s="1">
        <v>325325580.58016002</v>
      </c>
      <c r="G49" s="1">
        <v>322637744.70881498</v>
      </c>
      <c r="H49" s="1">
        <v>341745221.64947599</v>
      </c>
      <c r="I49" s="1">
        <v>295209067.70018792</v>
      </c>
      <c r="J49" s="1">
        <v>264967252.23244104</v>
      </c>
      <c r="K49" s="1">
        <v>260450480.06462398</v>
      </c>
      <c r="L49" s="1">
        <v>261018454.20507997</v>
      </c>
    </row>
    <row r="50" spans="1:12" ht="12.75" customHeight="1" x14ac:dyDescent="0.2">
      <c r="A50" t="s">
        <v>0</v>
      </c>
      <c r="B50" t="s">
        <v>62</v>
      </c>
      <c r="C50" t="s">
        <v>16</v>
      </c>
      <c r="D50" s="1">
        <v>285890471.28226501</v>
      </c>
      <c r="E50" s="1">
        <v>308222902.34767503</v>
      </c>
      <c r="F50" s="1">
        <v>336147482.6533879</v>
      </c>
      <c r="G50" s="1">
        <v>338027726.08197999</v>
      </c>
      <c r="H50" s="1">
        <v>363577467.65678</v>
      </c>
      <c r="I50" s="1">
        <v>316238430.02185595</v>
      </c>
      <c r="J50" s="1">
        <v>326741286.79163206</v>
      </c>
      <c r="K50" s="1">
        <v>325819803.94409394</v>
      </c>
      <c r="L50" s="1">
        <v>328520906.23715001</v>
      </c>
    </row>
    <row r="51" spans="1:12" ht="12.75" customHeight="1" x14ac:dyDescent="0.2">
      <c r="A51" t="s">
        <v>0</v>
      </c>
      <c r="B51" t="s">
        <v>63</v>
      </c>
      <c r="C51" t="s">
        <v>16</v>
      </c>
      <c r="D51" s="1">
        <v>1933495247.9839938</v>
      </c>
      <c r="E51" s="1">
        <v>1613007610.3294404</v>
      </c>
      <c r="F51" s="1">
        <v>1656785946.7464914</v>
      </c>
      <c r="G51" s="1">
        <v>1612387984.4512153</v>
      </c>
      <c r="H51" s="1">
        <v>1666643171.2118165</v>
      </c>
      <c r="I51" s="1">
        <v>1469655529.7285664</v>
      </c>
      <c r="J51" s="1">
        <v>1502009328.268357</v>
      </c>
      <c r="K51" s="1">
        <v>1472967757.5186927</v>
      </c>
      <c r="L51" s="1">
        <v>2347875904.4977288</v>
      </c>
    </row>
    <row r="52" spans="1:12" ht="12.75" customHeight="1" x14ac:dyDescent="0.2">
      <c r="A52" t="s">
        <v>0</v>
      </c>
      <c r="B52" t="s">
        <v>64</v>
      </c>
      <c r="C52" t="s">
        <v>16</v>
      </c>
      <c r="D52" s="1">
        <v>332454881.81730998</v>
      </c>
      <c r="E52" s="1">
        <v>277030241.15829796</v>
      </c>
      <c r="F52" s="1">
        <v>331409406.67385799</v>
      </c>
      <c r="G52" s="1">
        <v>338144211.00253499</v>
      </c>
      <c r="H52" s="1">
        <v>357614741.12350398</v>
      </c>
      <c r="I52" s="1">
        <v>311547009.75963801</v>
      </c>
      <c r="J52" s="1">
        <v>343881900.70039493</v>
      </c>
      <c r="K52" s="1">
        <v>343371073.11903203</v>
      </c>
      <c r="L52" s="1">
        <v>479578198.99688399</v>
      </c>
    </row>
    <row r="53" spans="1:12" ht="12.75" customHeight="1" x14ac:dyDescent="0.2">
      <c r="A53" t="s">
        <v>0</v>
      </c>
      <c r="B53" t="s">
        <v>65</v>
      </c>
      <c r="C53" t="s">
        <v>16</v>
      </c>
      <c r="D53" s="1">
        <v>2833559341.6213789</v>
      </c>
      <c r="E53" s="1">
        <v>2495506953.172112</v>
      </c>
      <c r="F53" s="1">
        <v>2649668416.6538978</v>
      </c>
      <c r="G53" s="1">
        <v>2611197666.2445455</v>
      </c>
      <c r="H53" s="1">
        <v>2729580601.6415763</v>
      </c>
      <c r="I53" s="1">
        <v>2392650037.2102485</v>
      </c>
      <c r="J53" s="1">
        <v>2437599767.9928255</v>
      </c>
      <c r="K53" s="1">
        <v>2402609114.6464419</v>
      </c>
      <c r="L53" s="1">
        <v>3416993463.9368429</v>
      </c>
    </row>
    <row r="54" spans="1:12" ht="12.75" customHeight="1" x14ac:dyDescent="0.2">
      <c r="A54" t="s">
        <v>0</v>
      </c>
      <c r="B54" t="s">
        <v>66</v>
      </c>
      <c r="C54" t="s">
        <v>0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12.75" customHeight="1" x14ac:dyDescent="0.2">
      <c r="A55" t="s">
        <v>0</v>
      </c>
      <c r="B55" t="s">
        <v>67</v>
      </c>
      <c r="C55" t="s">
        <v>16</v>
      </c>
      <c r="D55" s="1">
        <v>1527916130.5107865</v>
      </c>
      <c r="E55" s="1">
        <v>1727817984.1676383</v>
      </c>
      <c r="F55" s="1">
        <v>1651072085.6738591</v>
      </c>
      <c r="G55" s="1">
        <v>1527800238.8047905</v>
      </c>
      <c r="H55" s="1">
        <v>1801638685.8757508</v>
      </c>
      <c r="I55" s="1">
        <v>1685126553.427247</v>
      </c>
      <c r="J55" s="1">
        <v>1691153678.188746</v>
      </c>
      <c r="K55" s="1">
        <v>1795718512.9431322</v>
      </c>
      <c r="L55" s="1">
        <v>1822147902.8402457</v>
      </c>
    </row>
    <row r="56" spans="1:12" ht="12.75" customHeight="1" x14ac:dyDescent="0.2">
      <c r="A56" t="s">
        <v>0</v>
      </c>
      <c r="B56" t="s">
        <v>68</v>
      </c>
      <c r="C56" t="s">
        <v>16</v>
      </c>
      <c r="D56" s="1">
        <v>50038194.048965991</v>
      </c>
      <c r="E56" s="1">
        <v>54140195.221135996</v>
      </c>
      <c r="F56" s="1">
        <v>53347417.405174002</v>
      </c>
      <c r="G56" s="1">
        <v>55927658.711880006</v>
      </c>
      <c r="H56" s="1">
        <v>131234568.59680201</v>
      </c>
      <c r="I56" s="1">
        <v>61543959.871543996</v>
      </c>
      <c r="J56" s="1">
        <v>142083406.77674901</v>
      </c>
      <c r="K56" s="1">
        <v>143623465.29201001</v>
      </c>
      <c r="L56" s="1">
        <v>181492270.080062</v>
      </c>
    </row>
    <row r="57" spans="1:12" ht="12.75" customHeight="1" x14ac:dyDescent="0.2">
      <c r="A57" t="s">
        <v>0</v>
      </c>
      <c r="B57" t="s">
        <v>69</v>
      </c>
      <c r="C57" t="s">
        <v>16</v>
      </c>
      <c r="D57" s="1">
        <v>89555562.242947996</v>
      </c>
      <c r="E57" s="1">
        <v>91964141.153160155</v>
      </c>
      <c r="F57" s="1">
        <v>64965210.727823712</v>
      </c>
      <c r="G57" s="1">
        <v>204264004.05970967</v>
      </c>
      <c r="H57" s="1">
        <v>261837692.02229005</v>
      </c>
      <c r="I57" s="1">
        <v>419228630.8316499</v>
      </c>
      <c r="J57" s="1">
        <v>259162618.48480725</v>
      </c>
      <c r="K57" s="1">
        <v>329031264.68869126</v>
      </c>
      <c r="L57" s="1">
        <v>404633336.26821434</v>
      </c>
    </row>
    <row r="58" spans="1:12" ht="12.75" customHeight="1" x14ac:dyDescent="0.2">
      <c r="A58" t="s">
        <v>0</v>
      </c>
      <c r="B58" t="s">
        <v>70</v>
      </c>
      <c r="C58" t="s">
        <v>16</v>
      </c>
      <c r="D58" s="1">
        <v>383365856.64265597</v>
      </c>
      <c r="E58" s="1">
        <v>198997441.88563699</v>
      </c>
      <c r="F58" s="1">
        <v>177003437.480234</v>
      </c>
      <c r="G58" s="1">
        <v>205353585.02559701</v>
      </c>
      <c r="H58" s="1">
        <v>269412576.991189</v>
      </c>
      <c r="I58" s="1">
        <v>188355598.29670998</v>
      </c>
      <c r="J58" s="1">
        <v>161066060.068234</v>
      </c>
      <c r="K58" s="1">
        <v>140281092.67975798</v>
      </c>
      <c r="L58" s="1">
        <v>271754631.20756203</v>
      </c>
    </row>
    <row r="59" spans="1:12" ht="12.75" customHeight="1" x14ac:dyDescent="0.2">
      <c r="A59" t="s">
        <v>0</v>
      </c>
      <c r="B59" t="s">
        <v>71</v>
      </c>
      <c r="C59" t="s">
        <v>16</v>
      </c>
      <c r="D59" s="1">
        <v>2050875743.4453566</v>
      </c>
      <c r="E59" s="1">
        <v>2072919762.4275713</v>
      </c>
      <c r="F59" s="1">
        <v>1946388151.2870908</v>
      </c>
      <c r="G59" s="1">
        <v>1993345486.6019769</v>
      </c>
      <c r="H59" s="1">
        <v>2464123523.486032</v>
      </c>
      <c r="I59" s="1">
        <v>2354254742.4271507</v>
      </c>
      <c r="J59" s="1">
        <v>2253465763.5185361</v>
      </c>
      <c r="K59" s="1">
        <v>2408654335.603591</v>
      </c>
      <c r="L59" s="1">
        <v>2680028140.3960843</v>
      </c>
    </row>
    <row r="60" spans="1:12" ht="12.75" customHeight="1" x14ac:dyDescent="0.2">
      <c r="A60" t="s">
        <v>0</v>
      </c>
      <c r="B60" t="s">
        <v>72</v>
      </c>
      <c r="C60" t="s">
        <v>16</v>
      </c>
      <c r="D60" s="1">
        <v>4884435085.0667353</v>
      </c>
      <c r="E60" s="1">
        <v>4568426715.5996838</v>
      </c>
      <c r="F60" s="1">
        <v>4596056567.9409885</v>
      </c>
      <c r="G60" s="1">
        <v>4604543152.8465223</v>
      </c>
      <c r="H60" s="1">
        <v>5193704125.1276093</v>
      </c>
      <c r="I60" s="1">
        <v>4746904779.6373997</v>
      </c>
      <c r="J60" s="1">
        <v>4691065531.511363</v>
      </c>
      <c r="K60" s="1">
        <v>4811263450.2500343</v>
      </c>
      <c r="L60" s="1">
        <v>6097021604.3329248</v>
      </c>
    </row>
    <row r="61" spans="1:12" ht="12.75" customHeight="1" x14ac:dyDescent="0.2">
      <c r="A61" t="s">
        <v>0</v>
      </c>
      <c r="B61" t="s">
        <v>73</v>
      </c>
      <c r="C61" t="s">
        <v>16</v>
      </c>
      <c r="D61" s="1">
        <v>8561854783.2372303</v>
      </c>
      <c r="E61" s="1">
        <v>7787037677.8987551</v>
      </c>
      <c r="F61" s="1">
        <v>9311169759.2672615</v>
      </c>
      <c r="G61" s="1">
        <v>9621224959.7373943</v>
      </c>
      <c r="H61" s="1">
        <v>10632897066.26091</v>
      </c>
      <c r="I61" s="1">
        <v>10239557584.520027</v>
      </c>
      <c r="J61" s="1">
        <v>10339964446.433706</v>
      </c>
      <c r="K61" s="1">
        <v>9371545393.0421085</v>
      </c>
      <c r="L61" s="1">
        <v>8552847716.2823477</v>
      </c>
    </row>
    <row r="62" spans="1:12" ht="12.75" customHeight="1" x14ac:dyDescent="0.2">
      <c r="A62" t="s">
        <v>0</v>
      </c>
      <c r="B62" t="s">
        <v>11</v>
      </c>
      <c r="C62" t="s">
        <v>12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 x14ac:dyDescent="0.2">
      <c r="A63" t="s">
        <v>0</v>
      </c>
      <c r="B63" t="s">
        <v>14</v>
      </c>
      <c r="C63" t="s">
        <v>74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12.75" customHeight="1" x14ac:dyDescent="0.2">
      <c r="A64" t="s">
        <v>0</v>
      </c>
      <c r="B64" t="s">
        <v>0</v>
      </c>
      <c r="C64" t="s">
        <v>75</v>
      </c>
      <c r="D64" s="1">
        <v>2529651869.1377549</v>
      </c>
      <c r="E64" s="1">
        <v>2254305855.17941</v>
      </c>
      <c r="F64" s="1">
        <v>2107721130.0611451</v>
      </c>
      <c r="G64" s="1">
        <v>2384108494.5265541</v>
      </c>
      <c r="H64" s="1">
        <v>2871284542.6929588</v>
      </c>
      <c r="I64" s="1">
        <v>2974584814.6384578</v>
      </c>
      <c r="J64" s="1">
        <v>3011244498.2331681</v>
      </c>
      <c r="K64" s="1">
        <v>3311812604.2201729</v>
      </c>
      <c r="L64" s="1">
        <v>3265206926.2835956</v>
      </c>
    </row>
    <row r="65" spans="1:12" ht="12.75" customHeight="1" x14ac:dyDescent="0.2">
      <c r="A65" t="s">
        <v>0</v>
      </c>
      <c r="B65" t="s">
        <v>0</v>
      </c>
      <c r="C65" t="s">
        <v>76</v>
      </c>
      <c r="D65" s="1">
        <v>-2321104003.5305176</v>
      </c>
      <c r="E65" s="1">
        <v>-2130022424.3215582</v>
      </c>
      <c r="F65" s="1">
        <v>-1943517677.5015206</v>
      </c>
      <c r="G65" s="1">
        <v>-2360367757.6226616</v>
      </c>
      <c r="H65" s="1">
        <v>-2352415571.2205915</v>
      </c>
      <c r="I65" s="1">
        <v>-2862196000.3117089</v>
      </c>
      <c r="J65" s="1">
        <v>-2811069208.933568</v>
      </c>
      <c r="K65" s="1">
        <v>-2946021803.3821931</v>
      </c>
      <c r="L65" s="1">
        <v>-2939024939.2269564</v>
      </c>
    </row>
    <row r="66" spans="1:12" ht="12.75" customHeight="1" x14ac:dyDescent="0.2">
      <c r="A66" t="s">
        <v>0</v>
      </c>
      <c r="B66" t="s">
        <v>0</v>
      </c>
      <c r="C66" t="s">
        <v>77</v>
      </c>
      <c r="D66" s="1">
        <v>-32344681.613396987</v>
      </c>
      <c r="E66" s="1">
        <v>-31125621.928157978</v>
      </c>
      <c r="F66" s="1">
        <v>-32068468.699612997</v>
      </c>
      <c r="G66" s="1">
        <v>-51512781.849258997</v>
      </c>
      <c r="H66" s="1">
        <v>-65326597.282285996</v>
      </c>
      <c r="I66" s="1">
        <v>-48050194.554189995</v>
      </c>
      <c r="J66" s="1">
        <v>-34065388.480199993</v>
      </c>
      <c r="K66" s="1">
        <v>-49603616.686189964</v>
      </c>
      <c r="L66" s="1">
        <v>-19740210.131535999</v>
      </c>
    </row>
    <row r="67" spans="1:12" ht="12.75" customHeight="1" x14ac:dyDescent="0.2">
      <c r="A67" t="s">
        <v>0</v>
      </c>
      <c r="B67" t="s">
        <v>0</v>
      </c>
      <c r="C67" t="s">
        <v>78</v>
      </c>
      <c r="D67" s="1">
        <v>-13482196.255415</v>
      </c>
      <c r="E67" s="1">
        <v>-20233920.552524</v>
      </c>
      <c r="F67" s="1">
        <v>-17482255.187843997</v>
      </c>
      <c r="G67" s="1">
        <v>-81307954.65624401</v>
      </c>
      <c r="H67" s="1">
        <v>16840721.030771997</v>
      </c>
      <c r="I67" s="1">
        <v>-142618112.83609402</v>
      </c>
      <c r="J67" s="1">
        <v>-16109926.825664001</v>
      </c>
      <c r="K67" s="1">
        <v>-91030043.76535897</v>
      </c>
      <c r="L67" s="1">
        <v>-1079700.9504</v>
      </c>
    </row>
    <row r="68" spans="1:12" ht="12.75" customHeight="1" x14ac:dyDescent="0.2">
      <c r="A68" t="s">
        <v>0</v>
      </c>
      <c r="B68" t="s">
        <v>0</v>
      </c>
      <c r="C68" t="s">
        <v>79</v>
      </c>
      <c r="D68" s="1">
        <v>162720987.73842508</v>
      </c>
      <c r="E68" s="1">
        <v>72923888.377169639</v>
      </c>
      <c r="F68" s="1">
        <v>114652728.67216752</v>
      </c>
      <c r="G68" s="1">
        <v>-109079999.60161059</v>
      </c>
      <c r="H68" s="1">
        <v>470383095.22085309</v>
      </c>
      <c r="I68" s="1">
        <v>-78279493.063535035</v>
      </c>
      <c r="J68" s="1">
        <v>149999973.99373615</v>
      </c>
      <c r="K68" s="1">
        <v>225157140.38643053</v>
      </c>
      <c r="L68" s="1">
        <v>305362075.97470307</v>
      </c>
    </row>
    <row r="69" spans="1:12" ht="12.75" customHeight="1" x14ac:dyDescent="0.2">
      <c r="A69" t="s">
        <v>80</v>
      </c>
      <c r="B69" t="s">
        <v>11</v>
      </c>
      <c r="C69" t="s">
        <v>12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12.75" customHeight="1" x14ac:dyDescent="0.2">
      <c r="A70" t="s">
        <v>81</v>
      </c>
      <c r="B70" t="s">
        <v>14</v>
      </c>
      <c r="C70" t="s">
        <v>82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12.75" customHeight="1" x14ac:dyDescent="0.2">
      <c r="A71" t="s">
        <v>0</v>
      </c>
      <c r="B71" t="s">
        <v>0</v>
      </c>
      <c r="C71" t="s">
        <v>83</v>
      </c>
      <c r="D71" s="1">
        <v>-188840072.95718199</v>
      </c>
      <c r="E71" s="1">
        <v>-243791411.57439998</v>
      </c>
      <c r="F71" s="1">
        <v>-159858791.36475897</v>
      </c>
      <c r="G71" s="1">
        <v>-127851365.863691</v>
      </c>
      <c r="H71" s="1">
        <v>-100494290.31694798</v>
      </c>
      <c r="I71" s="1">
        <v>-132293923.729911</v>
      </c>
      <c r="J71" s="1">
        <v>-82318965.667109013</v>
      </c>
      <c r="K71" s="1">
        <v>-77579326.384425014</v>
      </c>
      <c r="L71" s="1">
        <v>-76800924.744095996</v>
      </c>
    </row>
    <row r="72" spans="1:12" ht="12.75" customHeight="1" x14ac:dyDescent="0.2">
      <c r="A72" t="s">
        <v>0</v>
      </c>
      <c r="B72" t="s">
        <v>0</v>
      </c>
      <c r="C72" t="s">
        <v>84</v>
      </c>
      <c r="D72" s="1">
        <v>6725260.9137739995</v>
      </c>
      <c r="E72" s="1">
        <v>893219.90323198237</v>
      </c>
      <c r="F72" s="1">
        <v>-926261.10310597706</v>
      </c>
      <c r="G72" s="1">
        <v>374030858.46974999</v>
      </c>
      <c r="H72" s="1">
        <v>559094216.23211396</v>
      </c>
      <c r="I72" s="1">
        <v>130616154.56823103</v>
      </c>
      <c r="J72" s="1">
        <v>92506287.444499999</v>
      </c>
      <c r="K72" s="1">
        <v>235490.42019999999</v>
      </c>
      <c r="L72" s="1">
        <v>44004.297500000001</v>
      </c>
    </row>
    <row r="73" spans="1:12" ht="12.75" customHeight="1" x14ac:dyDescent="0.2">
      <c r="A73" t="s">
        <v>0</v>
      </c>
      <c r="B73" t="s">
        <v>0</v>
      </c>
      <c r="C73" t="s">
        <v>85</v>
      </c>
      <c r="D73" s="1">
        <v>0</v>
      </c>
      <c r="E73" s="1">
        <v>0</v>
      </c>
      <c r="F73" s="1">
        <v>0</v>
      </c>
      <c r="G73" s="1">
        <v>63180</v>
      </c>
      <c r="H73" s="1">
        <v>0</v>
      </c>
      <c r="I73" s="1">
        <v>0</v>
      </c>
      <c r="J73" s="1">
        <v>0</v>
      </c>
      <c r="K73" s="1">
        <v>50000</v>
      </c>
      <c r="L73" s="1">
        <v>0</v>
      </c>
    </row>
    <row r="74" spans="1:12" ht="12.75" customHeight="1" x14ac:dyDescent="0.2">
      <c r="A74" t="s">
        <v>0</v>
      </c>
      <c r="B74" t="s">
        <v>0</v>
      </c>
      <c r="C74" t="s">
        <v>86</v>
      </c>
      <c r="D74" s="1">
        <v>-69078997.291120008</v>
      </c>
      <c r="E74" s="1">
        <v>-2414830.2920839982</v>
      </c>
      <c r="F74" s="1">
        <v>-7069531.6785969995</v>
      </c>
      <c r="G74" s="1">
        <v>-19480262.945726</v>
      </c>
      <c r="H74" s="1">
        <v>-50468683.658643998</v>
      </c>
      <c r="I74" s="1">
        <v>-7820939.7035850026</v>
      </c>
      <c r="J74" s="1">
        <v>-10915039.414499</v>
      </c>
      <c r="K74" s="1">
        <v>-14531694.087940998</v>
      </c>
      <c r="L74" s="1">
        <v>-15186584.59039</v>
      </c>
    </row>
    <row r="75" spans="1:12" ht="12.75" customHeight="1" x14ac:dyDescent="0.2">
      <c r="A75" t="s">
        <v>0</v>
      </c>
      <c r="B75" t="s">
        <v>0</v>
      </c>
      <c r="C75" t="s">
        <v>87</v>
      </c>
      <c r="D75" s="1">
        <v>12949151.7006</v>
      </c>
      <c r="E75" s="1">
        <v>28626831.581900001</v>
      </c>
      <c r="F75" s="1">
        <v>37316543.442200005</v>
      </c>
      <c r="G75" s="1">
        <v>13866870</v>
      </c>
      <c r="H75" s="1">
        <v>13500</v>
      </c>
      <c r="I75" s="1">
        <v>9930650.5634789765</v>
      </c>
      <c r="J75" s="1">
        <v>-8060.0000000004657</v>
      </c>
      <c r="K75" s="1">
        <v>3911380</v>
      </c>
      <c r="L75" s="1">
        <v>13500</v>
      </c>
    </row>
    <row r="76" spans="1:12" ht="12.75" customHeight="1" x14ac:dyDescent="0.2">
      <c r="A76" t="s">
        <v>0</v>
      </c>
      <c r="B76" t="s">
        <v>0</v>
      </c>
      <c r="C76" t="s">
        <v>88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1:12" ht="12.75" customHeight="1" x14ac:dyDescent="0.2">
      <c r="A77" t="s">
        <v>0</v>
      </c>
      <c r="B77" t="s">
        <v>0</v>
      </c>
      <c r="C77" t="s">
        <v>89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ht="12.75" customHeight="1" x14ac:dyDescent="0.2">
      <c r="A78" t="s">
        <v>0</v>
      </c>
      <c r="B78" t="s">
        <v>0</v>
      </c>
      <c r="C78" t="s">
        <v>90</v>
      </c>
      <c r="D78" s="1">
        <v>-238244657.633928</v>
      </c>
      <c r="E78" s="1">
        <v>-216686190.38135198</v>
      </c>
      <c r="F78" s="1">
        <v>-130538040.70426194</v>
      </c>
      <c r="G78" s="1">
        <v>240629279.66033304</v>
      </c>
      <c r="H78" s="1">
        <v>408144742.256522</v>
      </c>
      <c r="I78" s="1">
        <v>431941.69821403176</v>
      </c>
      <c r="J78" s="1">
        <v>-735777.63710799813</v>
      </c>
      <c r="K78" s="1">
        <v>-87914150.052166015</v>
      </c>
      <c r="L78" s="1">
        <v>-91930005.036985993</v>
      </c>
    </row>
    <row r="79" spans="1:12" ht="12.75" customHeight="1" x14ac:dyDescent="0.2">
      <c r="A79" t="s">
        <v>0</v>
      </c>
      <c r="B79" t="s">
        <v>0</v>
      </c>
      <c r="C79" t="s">
        <v>91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2.75" customHeight="1" x14ac:dyDescent="0.2">
      <c r="A80" t="s">
        <v>0</v>
      </c>
      <c r="B80" t="s">
        <v>0</v>
      </c>
      <c r="C80" t="s">
        <v>92</v>
      </c>
      <c r="D80" s="1">
        <v>608997592.74784994</v>
      </c>
      <c r="E80" s="1">
        <v>134439428.05272901</v>
      </c>
      <c r="F80" s="1">
        <v>29913139.164288007</v>
      </c>
      <c r="G80" s="1">
        <v>52718378.861933991</v>
      </c>
      <c r="H80" s="1">
        <v>254661622.64640301</v>
      </c>
      <c r="I80" s="1">
        <v>147368032.86623701</v>
      </c>
      <c r="J80" s="1">
        <v>3969736.5310459984</v>
      </c>
      <c r="K80" s="1">
        <v>1260673068.922749</v>
      </c>
      <c r="L80" s="1">
        <v>26442260.768060006</v>
      </c>
    </row>
    <row r="81" spans="1:12" ht="12.75" customHeight="1" x14ac:dyDescent="0.2">
      <c r="A81" t="s">
        <v>0</v>
      </c>
      <c r="B81" t="s">
        <v>0</v>
      </c>
      <c r="C81" t="s">
        <v>93</v>
      </c>
      <c r="D81" s="1">
        <v>-273921896.01967704</v>
      </c>
      <c r="E81" s="1">
        <v>-76166585.131310061</v>
      </c>
      <c r="F81" s="1">
        <v>-169182773.78194398</v>
      </c>
      <c r="G81" s="1">
        <v>-81988260.478174999</v>
      </c>
      <c r="H81" s="1">
        <v>-484161001.80471003</v>
      </c>
      <c r="I81" s="1">
        <v>-11779810.117946003</v>
      </c>
      <c r="J81" s="1">
        <v>-104112925.54595301</v>
      </c>
      <c r="K81" s="1">
        <v>-1165651536.8779991</v>
      </c>
      <c r="L81" s="1">
        <v>-500864032.01764703</v>
      </c>
    </row>
    <row r="82" spans="1:12" ht="12.75" customHeight="1" x14ac:dyDescent="0.2">
      <c r="A82" t="s">
        <v>0</v>
      </c>
      <c r="B82" t="s">
        <v>0</v>
      </c>
      <c r="C82" t="s">
        <v>94</v>
      </c>
      <c r="D82" s="1">
        <v>0</v>
      </c>
      <c r="E82" s="1">
        <v>0</v>
      </c>
      <c r="F82" s="1">
        <v>-247500000</v>
      </c>
      <c r="G82" s="1">
        <v>-268125000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</row>
    <row r="83" spans="1:12" ht="12.75" customHeight="1" x14ac:dyDescent="0.2">
      <c r="A83" t="s">
        <v>0</v>
      </c>
      <c r="B83" t="s">
        <v>0</v>
      </c>
      <c r="C83" t="s">
        <v>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ht="12.75" customHeight="1" x14ac:dyDescent="0.2">
      <c r="A84" t="s">
        <v>0</v>
      </c>
      <c r="B84" t="s">
        <v>0</v>
      </c>
      <c r="C84" t="s">
        <v>96</v>
      </c>
      <c r="D84" s="1">
        <v>387751209.58999997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ht="12.75" customHeight="1" x14ac:dyDescent="0.2">
      <c r="A85" t="s">
        <v>0</v>
      </c>
      <c r="B85" t="s">
        <v>0</v>
      </c>
      <c r="C85" t="s">
        <v>97</v>
      </c>
      <c r="D85" s="1">
        <v>722826906.31817293</v>
      </c>
      <c r="E85" s="1">
        <v>58272842.921418943</v>
      </c>
      <c r="F85" s="1">
        <v>-386769634.61765599</v>
      </c>
      <c r="G85" s="1">
        <v>-297394881.61624104</v>
      </c>
      <c r="H85" s="1">
        <v>-229499379.15830702</v>
      </c>
      <c r="I85" s="1">
        <v>135588222.74829102</v>
      </c>
      <c r="J85" s="1">
        <v>-100143189.014907</v>
      </c>
      <c r="K85" s="1">
        <v>95021532.044750094</v>
      </c>
      <c r="L85" s="1">
        <v>-474421771.24958694</v>
      </c>
    </row>
    <row r="86" spans="1:12" ht="12.75" customHeight="1" x14ac:dyDescent="0.2">
      <c r="A86" t="s">
        <v>0</v>
      </c>
      <c r="B86" t="s">
        <v>0</v>
      </c>
      <c r="C86" t="s">
        <v>98</v>
      </c>
      <c r="D86" s="1">
        <v>-5652710.3884882452</v>
      </c>
      <c r="E86" s="1">
        <v>-27567078.491390627</v>
      </c>
      <c r="F86" s="1">
        <v>8879613.9562481828</v>
      </c>
      <c r="G86" s="1">
        <v>-6224907.0549096707</v>
      </c>
      <c r="H86" s="1">
        <v>40449609.29203622</v>
      </c>
      <c r="I86" s="1">
        <v>3307708.6141415136</v>
      </c>
      <c r="J86" s="1">
        <v>-1417201.9932450512</v>
      </c>
      <c r="K86" s="1">
        <v>-9119217.7910193615</v>
      </c>
      <c r="L86" s="1">
        <v>-13424936.552149981</v>
      </c>
    </row>
    <row r="87" spans="1:12" ht="12.75" customHeight="1" x14ac:dyDescent="0.2">
      <c r="A87" t="s">
        <v>0</v>
      </c>
      <c r="B87" t="s">
        <v>0</v>
      </c>
      <c r="C87" t="s">
        <v>99</v>
      </c>
      <c r="D87" s="1">
        <v>641650526.03418159</v>
      </c>
      <c r="E87" s="1">
        <v>-113056537.57415345</v>
      </c>
      <c r="F87" s="1">
        <v>-393775332.69350219</v>
      </c>
      <c r="G87" s="1">
        <v>-172070508.6124284</v>
      </c>
      <c r="H87" s="1">
        <v>689478067.61110401</v>
      </c>
      <c r="I87" s="1">
        <v>61048379.997111648</v>
      </c>
      <c r="J87" s="1">
        <v>47703805.348475918</v>
      </c>
      <c r="K87" s="1">
        <v>223145304.58799469</v>
      </c>
      <c r="L87" s="1">
        <v>-274414636.86402017</v>
      </c>
    </row>
    <row r="88" spans="1:12" ht="12.75" customHeight="1" x14ac:dyDescent="0.2">
      <c r="A88" t="s">
        <v>0</v>
      </c>
      <c r="B88" t="s">
        <v>0</v>
      </c>
      <c r="C88" t="s">
        <v>100</v>
      </c>
      <c r="D88" s="1">
        <v>980336356.40902567</v>
      </c>
      <c r="E88" s="1">
        <v>1093392857.8698239</v>
      </c>
      <c r="F88" s="1">
        <v>1487168186.90852</v>
      </c>
      <c r="G88" s="1">
        <v>1659238694.6952131</v>
      </c>
      <c r="H88" s="1">
        <v>969760627.75293517</v>
      </c>
      <c r="I88" s="1">
        <v>908871175.59112799</v>
      </c>
      <c r="J88" s="1">
        <v>860976491.35002828</v>
      </c>
      <c r="K88" s="1">
        <v>637828641.73414481</v>
      </c>
      <c r="L88" s="1">
        <v>912267025.27998877</v>
      </c>
    </row>
    <row r="89" spans="1:12" ht="12.75" customHeight="1" x14ac:dyDescent="0.2">
      <c r="A89" t="s">
        <v>0</v>
      </c>
      <c r="B89" t="s">
        <v>0</v>
      </c>
      <c r="C89" t="s">
        <v>101</v>
      </c>
      <c r="D89" s="1">
        <v>1622015001.3699689</v>
      </c>
      <c r="E89" s="1">
        <v>980336356.40902579</v>
      </c>
      <c r="F89" s="1">
        <v>1093392857.8698239</v>
      </c>
      <c r="G89" s="1">
        <v>1487168186.90852</v>
      </c>
      <c r="H89" s="1">
        <v>1659238694.6952131</v>
      </c>
      <c r="I89" s="1">
        <v>969760627.75293517</v>
      </c>
      <c r="J89" s="1">
        <v>908871175.59112799</v>
      </c>
      <c r="K89" s="1">
        <v>860976491.35002828</v>
      </c>
      <c r="L89" s="1">
        <v>637828641.73414481</v>
      </c>
    </row>
    <row r="90" spans="1:12" ht="12.75" customHeight="1" x14ac:dyDescent="0.2">
      <c r="A90" t="s">
        <v>11</v>
      </c>
      <c r="B90" t="s">
        <v>12</v>
      </c>
      <c r="C90" t="s">
        <v>13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12.75" customHeight="1" x14ac:dyDescent="0.2">
      <c r="A91" t="s">
        <v>107</v>
      </c>
      <c r="B91" t="s">
        <v>18</v>
      </c>
      <c r="C91" t="s">
        <v>16</v>
      </c>
      <c r="D91" s="1">
        <v>1710702047.0754628</v>
      </c>
      <c r="E91" s="1">
        <v>1899009698.7587826</v>
      </c>
      <c r="F91" s="1">
        <v>1727111863.4808352</v>
      </c>
      <c r="G91" s="1">
        <v>1655336488.9921122</v>
      </c>
      <c r="H91" s="1">
        <v>2130994832.1638477</v>
      </c>
      <c r="I91" s="1">
        <v>2367620081.7438207</v>
      </c>
      <c r="J91" s="1">
        <v>2320879282.3086157</v>
      </c>
      <c r="K91" s="1">
        <v>2528095001.8193479</v>
      </c>
      <c r="L91" s="1">
        <v>2366395377.114223</v>
      </c>
    </row>
    <row r="92" spans="1:12" ht="12.75" customHeight="1" x14ac:dyDescent="0.2">
      <c r="A92" t="s">
        <v>0</v>
      </c>
      <c r="B92" t="s">
        <v>23</v>
      </c>
      <c r="C92" t="s">
        <v>16</v>
      </c>
      <c r="D92" s="1">
        <v>105867575.89315385</v>
      </c>
      <c r="E92" s="1">
        <v>170681143.68702197</v>
      </c>
      <c r="F92" s="1">
        <v>84040506.022536397</v>
      </c>
      <c r="G92" s="1">
        <v>75270937.85785827</v>
      </c>
      <c r="H92" s="1">
        <v>328972128.92782736</v>
      </c>
      <c r="I92" s="1">
        <v>317910292.72043514</v>
      </c>
      <c r="J92" s="1">
        <v>403838699.73495215</v>
      </c>
      <c r="K92" s="1">
        <v>418501351.5120281</v>
      </c>
      <c r="L92" s="1">
        <v>392598148.50522661</v>
      </c>
    </row>
    <row r="93" spans="1:12" ht="12.75" customHeight="1" x14ac:dyDescent="0.2">
      <c r="A93" t="s">
        <v>0</v>
      </c>
      <c r="B93" t="s">
        <v>25</v>
      </c>
      <c r="C93" t="s">
        <v>16</v>
      </c>
      <c r="D93" s="1">
        <v>-91760668.738363996</v>
      </c>
      <c r="E93" s="1">
        <v>-95616543.917651013</v>
      </c>
      <c r="F93" s="1">
        <v>-92942919.615040004</v>
      </c>
      <c r="G93" s="1">
        <v>-92895172.524910003</v>
      </c>
      <c r="H93" s="1">
        <v>-89687716.211860999</v>
      </c>
      <c r="I93" s="1">
        <v>-87479211.042530999</v>
      </c>
      <c r="J93" s="1">
        <v>-86627926.595992997</v>
      </c>
      <c r="K93" s="1">
        <v>-81763403.327605009</v>
      </c>
      <c r="L93" s="1">
        <v>-81477793.605588004</v>
      </c>
    </row>
    <row r="94" spans="1:12" ht="12.75" customHeight="1" x14ac:dyDescent="0.2">
      <c r="A94" t="s">
        <v>0</v>
      </c>
      <c r="B94" t="s">
        <v>29</v>
      </c>
      <c r="C94" t="s">
        <v>16</v>
      </c>
      <c r="D94" s="1">
        <v>185433458.41478994</v>
      </c>
      <c r="E94" s="1">
        <v>-1262370953.6965048</v>
      </c>
      <c r="F94" s="1">
        <v>43674347.247496411</v>
      </c>
      <c r="G94" s="1">
        <v>-178338353.62705171</v>
      </c>
      <c r="H94" s="1">
        <v>189700118.71596634</v>
      </c>
      <c r="I94" s="1">
        <v>217854661.9985342</v>
      </c>
      <c r="J94" s="1">
        <v>912909246.32895911</v>
      </c>
      <c r="K94" s="1">
        <v>1239787808.2100232</v>
      </c>
      <c r="L94" s="1">
        <v>71376312.611638635</v>
      </c>
    </row>
    <row r="95" spans="1:12" ht="12.75" customHeight="1" x14ac:dyDescent="0.2">
      <c r="A95" t="s">
        <v>0</v>
      </c>
      <c r="B95" t="s">
        <v>103</v>
      </c>
      <c r="C95" t="s">
        <v>16</v>
      </c>
      <c r="D95" s="2">
        <v>6.1885455783571526E-2</v>
      </c>
      <c r="E95" s="2">
        <v>8.9879026841506199E-2</v>
      </c>
      <c r="F95" s="2">
        <v>4.8659561548700464E-2</v>
      </c>
      <c r="G95" s="2">
        <v>4.5471684070523086E-2</v>
      </c>
      <c r="H95" s="2">
        <v>0.15437490695075182</v>
      </c>
      <c r="I95" s="2">
        <v>0.13427420014375127</v>
      </c>
      <c r="J95" s="2">
        <v>0.17400245795345604</v>
      </c>
      <c r="K95" s="2">
        <v>0.16554019971988881</v>
      </c>
      <c r="L95" s="2">
        <v>0.16590555927471132</v>
      </c>
    </row>
    <row r="96" spans="1:12" ht="12.75" customHeight="1" x14ac:dyDescent="0.2">
      <c r="A96" t="s">
        <v>0</v>
      </c>
      <c r="B96" t="s">
        <v>104</v>
      </c>
      <c r="C96" t="s">
        <v>16</v>
      </c>
      <c r="D96" s="1">
        <v>391745.91700000002</v>
      </c>
      <c r="E96" s="1">
        <v>381750.43200000003</v>
      </c>
      <c r="F96" s="1">
        <v>341438.761</v>
      </c>
      <c r="G96" s="1">
        <v>333814.61000000004</v>
      </c>
      <c r="H96" s="1">
        <v>410743.598</v>
      </c>
      <c r="I96" s="1">
        <v>425671.58400000003</v>
      </c>
      <c r="J96" s="1">
        <v>435491.25600000005</v>
      </c>
      <c r="K96" s="1">
        <v>432541.67399999994</v>
      </c>
      <c r="L96" s="1">
        <v>445674.51999999996</v>
      </c>
    </row>
    <row r="97" spans="1:12" ht="12.75" customHeight="1" x14ac:dyDescent="0.2">
      <c r="A97" t="s">
        <v>0</v>
      </c>
      <c r="B97" t="s">
        <v>105</v>
      </c>
      <c r="C97" t="s">
        <v>16</v>
      </c>
      <c r="D97" s="1">
        <v>382076.37699999998</v>
      </c>
      <c r="E97" s="1">
        <v>402779.92800000001</v>
      </c>
      <c r="F97" s="1">
        <v>361796.23699999996</v>
      </c>
      <c r="G97" s="1">
        <v>322183.35399999999</v>
      </c>
      <c r="H97" s="1">
        <v>395547.23200000002</v>
      </c>
      <c r="I97" s="1">
        <v>440502.19292000012</v>
      </c>
      <c r="J97" s="1">
        <v>426213.43799999997</v>
      </c>
      <c r="K97" s="1">
        <v>441118.57399999996</v>
      </c>
      <c r="L97" s="1">
        <v>416097.68900000001</v>
      </c>
    </row>
    <row r="98" spans="1:12" ht="12.75" customHeight="1" x14ac:dyDescent="0.2">
      <c r="A98" t="s">
        <v>0</v>
      </c>
      <c r="B98" t="s">
        <v>106</v>
      </c>
      <c r="C98" t="s">
        <v>16</v>
      </c>
      <c r="D98" s="1">
        <v>446500.00000000012</v>
      </c>
      <c r="E98" s="1">
        <v>476250.00000000035</v>
      </c>
      <c r="F98" s="1">
        <v>476250.00000000035</v>
      </c>
      <c r="G98" s="1">
        <v>476250.00000000035</v>
      </c>
      <c r="H98" s="1">
        <v>476250.00000000035</v>
      </c>
      <c r="I98" s="1">
        <v>56242.530683999976</v>
      </c>
      <c r="J98" s="1">
        <v>503539.19778799999</v>
      </c>
      <c r="K98" s="1">
        <v>-6502.3019799999893</v>
      </c>
      <c r="L98" s="1">
        <v>1785326.320053</v>
      </c>
    </row>
    <row r="99" spans="1:12" ht="12.75" customHeight="1" x14ac:dyDescent="0.2">
      <c r="A99" t="s">
        <v>102</v>
      </c>
      <c r="B99" t="s">
        <v>18</v>
      </c>
      <c r="C99" t="s">
        <v>16</v>
      </c>
      <c r="D99" s="1">
        <v>489072873.49434894</v>
      </c>
      <c r="E99" s="1">
        <v>526371113.01441503</v>
      </c>
      <c r="F99" s="1">
        <v>447188665.74915802</v>
      </c>
      <c r="G99" s="1">
        <v>513381824.073506</v>
      </c>
      <c r="H99" s="1">
        <v>619546075.09510493</v>
      </c>
      <c r="I99" s="1">
        <v>955445389.18028104</v>
      </c>
      <c r="J99" s="1">
        <v>852458017.01337409</v>
      </c>
      <c r="K99" s="1">
        <v>782568265.31075692</v>
      </c>
      <c r="L99" s="1">
        <v>746962868.19988</v>
      </c>
    </row>
    <row r="100" spans="1:12" ht="12.75" customHeight="1" x14ac:dyDescent="0.2">
      <c r="A100" t="s">
        <v>0</v>
      </c>
      <c r="B100" t="s">
        <v>23</v>
      </c>
      <c r="C100" t="s">
        <v>16</v>
      </c>
      <c r="D100" s="1">
        <v>-8403243.2472329549</v>
      </c>
      <c r="E100" s="1">
        <v>-13305559.088925648</v>
      </c>
      <c r="F100" s="1">
        <v>-7033815.3557070596</v>
      </c>
      <c r="G100" s="1">
        <v>63085120.638599023</v>
      </c>
      <c r="H100" s="1">
        <v>63175596.794034004</v>
      </c>
      <c r="I100" s="1">
        <v>283151524.57409096</v>
      </c>
      <c r="J100" s="1">
        <v>112879369.75023091</v>
      </c>
      <c r="K100" s="1">
        <v>29262997.507736996</v>
      </c>
      <c r="L100" s="1">
        <v>42788863.203044996</v>
      </c>
    </row>
    <row r="101" spans="1:12" ht="12.75" customHeight="1" x14ac:dyDescent="0.2">
      <c r="A101" t="s">
        <v>0</v>
      </c>
      <c r="B101" t="s">
        <v>25</v>
      </c>
      <c r="C101" t="s">
        <v>16</v>
      </c>
      <c r="D101" s="1">
        <v>-9577839.060690999</v>
      </c>
      <c r="E101" s="1">
        <v>-13288856.900260001</v>
      </c>
      <c r="F101" s="1">
        <v>-12546036.633099001</v>
      </c>
      <c r="G101" s="1">
        <v>-15245272.673814001</v>
      </c>
      <c r="H101" s="1">
        <v>-14125218.574149001</v>
      </c>
      <c r="I101" s="1">
        <v>-22244442.783691999</v>
      </c>
      <c r="J101" s="1">
        <v>-28651015.559344001</v>
      </c>
      <c r="K101" s="1">
        <v>-27937078.233902</v>
      </c>
      <c r="L101" s="1">
        <v>-28273818.120584995</v>
      </c>
    </row>
    <row r="102" spans="1:12" ht="12.75" customHeight="1" x14ac:dyDescent="0.2">
      <c r="A102" t="s">
        <v>0</v>
      </c>
      <c r="B102" t="s">
        <v>29</v>
      </c>
      <c r="C102" t="s">
        <v>16</v>
      </c>
      <c r="D102" s="1">
        <v>9631765.9813860431</v>
      </c>
      <c r="E102" s="1">
        <v>487350.06836931407</v>
      </c>
      <c r="F102" s="1">
        <v>-67877924.115084052</v>
      </c>
      <c r="G102" s="1">
        <v>59426275.902192004</v>
      </c>
      <c r="H102" s="1">
        <v>-82570332.384351984</v>
      </c>
      <c r="I102" s="1">
        <v>-289087031.57969999</v>
      </c>
      <c r="J102" s="1">
        <v>214573131.63044089</v>
      </c>
      <c r="K102" s="1">
        <v>-80120712.694487005</v>
      </c>
      <c r="L102" s="1">
        <v>197237735.52025896</v>
      </c>
    </row>
    <row r="103" spans="1:12" ht="12.75" customHeight="1" x14ac:dyDescent="0.2">
      <c r="A103" t="s">
        <v>0</v>
      </c>
      <c r="B103" t="s">
        <v>103</v>
      </c>
      <c r="C103" t="s">
        <v>16</v>
      </c>
      <c r="D103" s="2">
        <v>-1.7181985962936713E-2</v>
      </c>
      <c r="E103" s="2">
        <v>-2.5277905188845873E-2</v>
      </c>
      <c r="F103" s="2">
        <v>-1.5728966081739799E-2</v>
      </c>
      <c r="G103" s="2">
        <v>0.12288148446324126</v>
      </c>
      <c r="H103" s="2">
        <v>0.10197078043684815</v>
      </c>
      <c r="I103" s="2">
        <v>0.29635552987180064</v>
      </c>
      <c r="J103" s="2">
        <v>0.13241633898371796</v>
      </c>
      <c r="K103" s="2">
        <v>3.739353971390174E-2</v>
      </c>
      <c r="L103" s="2">
        <v>5.728378882629432E-2</v>
      </c>
    </row>
    <row r="104" spans="1:12" ht="12.75" customHeight="1" x14ac:dyDescent="0.2">
      <c r="A104" t="s">
        <v>0</v>
      </c>
      <c r="B104" t="s">
        <v>104</v>
      </c>
      <c r="C104" t="s">
        <v>16</v>
      </c>
      <c r="D104" s="1">
        <v>89342.366999999998</v>
      </c>
      <c r="E104" s="1">
        <v>94121.735000000001</v>
      </c>
      <c r="F104" s="1">
        <v>75303.989999999991</v>
      </c>
      <c r="G104" s="1">
        <v>70312.2</v>
      </c>
      <c r="H104" s="1">
        <v>92138.299999999988</v>
      </c>
      <c r="I104" s="1">
        <v>133994.40000000002</v>
      </c>
      <c r="J104" s="1">
        <v>141772.65999999997</v>
      </c>
      <c r="K104" s="1">
        <v>155254.21000000002</v>
      </c>
      <c r="L104" s="1">
        <v>139141.40999999997</v>
      </c>
    </row>
    <row r="105" spans="1:12" ht="12.75" customHeight="1" x14ac:dyDescent="0.2">
      <c r="A105" t="s">
        <v>0</v>
      </c>
      <c r="B105" t="s">
        <v>105</v>
      </c>
      <c r="C105" t="s">
        <v>16</v>
      </c>
      <c r="D105" s="1">
        <v>90206</v>
      </c>
      <c r="E105" s="1">
        <v>97031.239999999991</v>
      </c>
      <c r="F105" s="1">
        <v>79029</v>
      </c>
      <c r="G105" s="1">
        <v>67260</v>
      </c>
      <c r="H105" s="1">
        <v>99388</v>
      </c>
      <c r="I105" s="1">
        <v>132139</v>
      </c>
      <c r="J105" s="1">
        <v>146737</v>
      </c>
      <c r="K105" s="1">
        <v>149441</v>
      </c>
      <c r="L105" s="1">
        <v>133155</v>
      </c>
    </row>
    <row r="106" spans="1:12" ht="12.75" customHeight="1" x14ac:dyDescent="0.2">
      <c r="A106" t="s">
        <v>0</v>
      </c>
      <c r="B106" t="s">
        <v>106</v>
      </c>
      <c r="C106" t="s">
        <v>16</v>
      </c>
      <c r="D106" s="1">
        <v>113499.9999999999</v>
      </c>
      <c r="E106" s="1">
        <v>108750</v>
      </c>
      <c r="F106" s="1">
        <v>108750</v>
      </c>
      <c r="G106" s="1">
        <v>108750</v>
      </c>
      <c r="H106" s="1">
        <v>108750</v>
      </c>
      <c r="I106" s="1">
        <v>823507.66999999993</v>
      </c>
      <c r="J106" s="1">
        <v>819018.67999999993</v>
      </c>
      <c r="K106" s="1">
        <v>823507.67999999993</v>
      </c>
      <c r="L106" s="1">
        <v>1253372.6800000002</v>
      </c>
    </row>
    <row r="107" spans="1:12" ht="12.75" customHeight="1" x14ac:dyDescent="0.2">
      <c r="A107" t="s">
        <v>11</v>
      </c>
      <c r="B107" t="s">
        <v>12</v>
      </c>
      <c r="C107" t="s">
        <v>13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 customHeight="1" x14ac:dyDescent="0.2">
      <c r="A108" t="s">
        <v>108</v>
      </c>
      <c r="B108" t="s">
        <v>18</v>
      </c>
      <c r="C108" t="s">
        <v>16</v>
      </c>
      <c r="D108" s="1">
        <v>59903177.774526998</v>
      </c>
      <c r="E108" s="1">
        <v>67565588.949840993</v>
      </c>
      <c r="F108" s="1">
        <v>50337092.707136005</v>
      </c>
      <c r="G108" s="1">
        <v>37959108.92727901</v>
      </c>
      <c r="H108" s="1">
        <v>47682010.830269001</v>
      </c>
      <c r="I108" s="1">
        <v>48409988.346517995</v>
      </c>
      <c r="J108" s="1">
        <v>43116474.017935</v>
      </c>
      <c r="K108" s="1">
        <v>35059598.068525001</v>
      </c>
      <c r="L108" s="1">
        <v>34061771.915006995</v>
      </c>
    </row>
    <row r="109" spans="1:12" ht="12.75" customHeight="1" x14ac:dyDescent="0.2">
      <c r="A109" t="s">
        <v>0</v>
      </c>
      <c r="B109" t="s">
        <v>23</v>
      </c>
      <c r="C109" t="s">
        <v>16</v>
      </c>
      <c r="D109" s="1">
        <v>14279060.239838995</v>
      </c>
      <c r="E109" s="1">
        <v>-11700742.489787994</v>
      </c>
      <c r="F109" s="1">
        <v>-3962699.1841859994</v>
      </c>
      <c r="G109" s="1">
        <v>-275056.64222898707</v>
      </c>
      <c r="H109" s="1">
        <v>-13343391.921301996</v>
      </c>
      <c r="I109" s="1">
        <v>-40879139.022882</v>
      </c>
      <c r="J109" s="1">
        <v>-11887239.937396001</v>
      </c>
      <c r="K109" s="1">
        <v>-4153383.3655599984</v>
      </c>
      <c r="L109" s="1">
        <v>-6177161.3845669981</v>
      </c>
    </row>
    <row r="110" spans="1:12" ht="12.75" customHeight="1" x14ac:dyDescent="0.2">
      <c r="A110" t="s">
        <v>0</v>
      </c>
      <c r="B110" t="s">
        <v>25</v>
      </c>
      <c r="C110" t="s">
        <v>16</v>
      </c>
      <c r="D110" s="1">
        <v>-3084959.999475</v>
      </c>
      <c r="E110" s="1">
        <v>-2934610.8455040008</v>
      </c>
      <c r="F110" s="1">
        <v>-2786479.9838</v>
      </c>
      <c r="G110" s="1">
        <v>-2826622.0031039999</v>
      </c>
      <c r="H110" s="1">
        <v>-2783483.434812</v>
      </c>
      <c r="I110" s="1">
        <v>-2639757.1082959999</v>
      </c>
      <c r="J110" s="1">
        <v>-2701371.0325260009</v>
      </c>
      <c r="K110" s="1">
        <v>-2903325.0013910001</v>
      </c>
      <c r="L110" s="1">
        <v>-2886165.9239539998</v>
      </c>
    </row>
  </sheetData>
  <mergeCells count="4">
    <mergeCell ref="D1:L1"/>
    <mergeCell ref="A1:A2"/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2.75" x14ac:dyDescent="0.2"/>
  <sheetData>
    <row r="2" spans="1:2" ht="12.75" customHeight="1" x14ac:dyDescent="0.2"/>
    <row r="3" spans="1:2" ht="12.75" customHeight="1" x14ac:dyDescent="0.2">
      <c r="A3" t="s">
        <v>109</v>
      </c>
      <c r="B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Income statement</vt:lpstr>
      <vt:lpstr>Balance sheet</vt:lpstr>
      <vt:lpstr>Cash flow</vt:lpstr>
      <vt:lpstr>Segment information</vt:lpstr>
      <vt:lpstr>Report Data</vt:lpstr>
      <vt:lpstr>Report Info</vt:lpstr>
      <vt:lpstr>'Balance sheet'!Print_Area</vt:lpstr>
      <vt:lpstr>'Cash flow'!Print_Area</vt:lpstr>
      <vt:lpstr>'Income statement'!Print_Area</vt:lpstr>
      <vt:lpstr>'Segment information'!Print_Area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2008-12-12T22:09:54Z</dcterms:created>
  <dcterms:modified xsi:type="dcterms:W3CDTF">2021-10-26T08:53:15Z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12</vt:i4>
  </property>
</Properties>
</file>